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 activeTab="2"/>
  </bookViews>
  <sheets>
    <sheet name="прил 3 Двор.терр." sheetId="4" r:id="rId1"/>
    <sheet name="прил 4 Обществ.терр" sheetId="5" r:id="rId2"/>
    <sheet name="прил 7 Объем финансир" sheetId="6" r:id="rId3"/>
  </sheets>
  <externalReferences>
    <externalReference r:id="rId4"/>
  </externalReferences>
  <definedNames>
    <definedName name="_xlnm.Print_Titles" localSheetId="0">'прил 3 Двор.терр.'!$9:$10</definedName>
    <definedName name="_xlnm.Print_Area" localSheetId="0">'прил 3 Двор.терр.'!$A$1:$M$48</definedName>
  </definedNames>
  <calcPr calcId="125725"/>
</workbook>
</file>

<file path=xl/calcChain.xml><?xml version="1.0" encoding="utf-8"?>
<calcChain xmlns="http://schemas.openxmlformats.org/spreadsheetml/2006/main">
  <c r="H15" i="6"/>
  <c r="D15"/>
  <c r="E15"/>
  <c r="F15"/>
  <c r="C15"/>
  <c r="B15" s="1"/>
  <c r="B12"/>
  <c r="B13"/>
  <c r="B14"/>
  <c r="B11"/>
  <c r="E12"/>
  <c r="E11"/>
  <c r="D12"/>
  <c r="D11"/>
  <c r="C11"/>
  <c r="C12"/>
  <c r="H12"/>
  <c r="C12" i="5"/>
  <c r="I15" i="6" l="1"/>
  <c r="K14"/>
  <c r="K13"/>
  <c r="J12"/>
  <c r="I12"/>
  <c r="G12" s="1"/>
  <c r="K11"/>
  <c r="J11"/>
  <c r="J15" s="1"/>
  <c r="I11"/>
  <c r="H11"/>
  <c r="G15" i="5"/>
  <c r="B15"/>
  <c r="G14"/>
  <c r="B14"/>
  <c r="G13"/>
  <c r="B13"/>
  <c r="G12"/>
  <c r="B12"/>
  <c r="J11"/>
  <c r="I11"/>
  <c r="H11"/>
  <c r="E11"/>
  <c r="D11"/>
  <c r="C11"/>
  <c r="G11" l="1"/>
  <c r="B11"/>
  <c r="G11" i="6"/>
  <c r="G15" s="1"/>
  <c r="C28" i="4"/>
  <c r="C26"/>
  <c r="C22"/>
  <c r="C20"/>
  <c r="C19"/>
  <c r="C17"/>
  <c r="C16"/>
  <c r="C14"/>
  <c r="C12"/>
  <c r="D26"/>
  <c r="D22"/>
  <c r="D20"/>
  <c r="D19"/>
  <c r="D17"/>
  <c r="D16"/>
  <c r="D14"/>
  <c r="D12"/>
  <c r="E26"/>
  <c r="E24"/>
  <c r="E22"/>
  <c r="E20"/>
  <c r="E19"/>
  <c r="E17"/>
  <c r="E16"/>
  <c r="E14"/>
  <c r="E12"/>
  <c r="I24"/>
  <c r="H24"/>
  <c r="D24" s="1"/>
  <c r="G24"/>
  <c r="C24" s="1"/>
  <c r="I28"/>
  <c r="E28" s="1"/>
  <c r="H28"/>
  <c r="D28" s="1"/>
  <c r="G28"/>
  <c r="B24" l="1"/>
  <c r="B20"/>
  <c r="B26" l="1"/>
  <c r="D11" l="1"/>
  <c r="E11"/>
  <c r="B28"/>
  <c r="B22"/>
  <c r="B19"/>
  <c r="B17"/>
  <c r="B16"/>
  <c r="B14"/>
  <c r="B12"/>
  <c r="C29"/>
  <c r="C30"/>
  <c r="C31"/>
  <c r="C32"/>
  <c r="C33"/>
  <c r="C34"/>
  <c r="C35"/>
  <c r="C36"/>
  <c r="C37"/>
  <c r="C38"/>
  <c r="C39"/>
  <c r="C40"/>
  <c r="C41"/>
  <c r="C42"/>
  <c r="C43"/>
  <c r="C44"/>
  <c r="C11" l="1"/>
  <c r="B11"/>
  <c r="H11"/>
  <c r="I11"/>
  <c r="F28"/>
  <c r="F26"/>
  <c r="F24"/>
  <c r="F22"/>
  <c r="F20"/>
  <c r="F19"/>
  <c r="F17"/>
  <c r="F16"/>
  <c r="F14"/>
  <c r="F12"/>
  <c r="G11"/>
  <c r="F11" l="1"/>
</calcChain>
</file>

<file path=xl/sharedStrings.xml><?xml version="1.0" encoding="utf-8"?>
<sst xmlns="http://schemas.openxmlformats.org/spreadsheetml/2006/main" count="106" uniqueCount="72">
  <si>
    <t>местный бюджет*</t>
  </si>
  <si>
    <t>областной бюджет*</t>
  </si>
  <si>
    <t>федеральный бюджет*</t>
  </si>
  <si>
    <t>Итого</t>
  </si>
  <si>
    <t>2023 год*</t>
  </si>
  <si>
    <t>2024 год*</t>
  </si>
  <si>
    <t>Наименование населенного пункта, адрес МКД**</t>
  </si>
  <si>
    <t>** Приведенный перечень содержит прогнозные показатели и может изменяться в зависимости от финансирования из бюджетов местного, регионального и федерального уровней, а так же инвентаризации  и фактической необходимости проведения работ на дату внесения изменений.</t>
  </si>
  <si>
    <t>*  Общий объем финансового обеспечения Программы, а также объем бюджетных ассигнований местного бюджета  будут уточнены после  утверждения НПА о бюджетах местного,  регионального и федерального уровней на очередной финансовый год и плановый период</t>
  </si>
  <si>
    <t>Всего*, рублей</t>
  </si>
  <si>
    <t>ВСЕГО:</t>
  </si>
  <si>
    <t>Адресный перечень дворовых территорий многоквартирных домов сельского поселения Сергиевск муниципального района Сергиевский, нуждающихся в благоустройстве</t>
  </si>
  <si>
    <t>Сергиевский район, с. Сергиевск, ул. Заводская, д. 1</t>
  </si>
  <si>
    <t>Сергиевский район, с. Сергиевск, ул. Заводская, д. 2</t>
  </si>
  <si>
    <t>Сергиевский район, с. Сергиевск, ул. Заводская, д. 3</t>
  </si>
  <si>
    <t>Сергиевский район, с. Сергиевск, ул. Заводская, д. 4</t>
  </si>
  <si>
    <t>Сергиевский район, с. Сергиевск, ул. Заводская, д. 5</t>
  </si>
  <si>
    <t>Сергиевский район, с. Сергиевск, ул. Ленина, д. 114</t>
  </si>
  <si>
    <t>Сергиевский район, с. Сергиевск, ул. Ленина, д. 116</t>
  </si>
  <si>
    <t>Сергиевский район, с. Сергиевск, ул. Ленина, д. 120</t>
  </si>
  <si>
    <t>Сергиевский район, с. Сергиевск, ул. Ленина, д. 122</t>
  </si>
  <si>
    <t>Сергиевский район, с. Сергиевск, ул. Ленина, д. 124</t>
  </si>
  <si>
    <t>Сергиевский район, с. Сергиевск, ул. Ленина, д. 96</t>
  </si>
  <si>
    <t>Сергиевский район, с. Сергиевск, ул. Ленина, д. 98</t>
  </si>
  <si>
    <t>Сергиевский район, с. Сергиевск, ул. Лермонтова, д. 2 А</t>
  </si>
  <si>
    <t>Сергиевский район, с. Сергиевск, ул. Лесная, д. 1</t>
  </si>
  <si>
    <t>Сергиевский район, с. Сергиевск, ул. Советская, д. 59</t>
  </si>
  <si>
    <t>Сергиевский район, с. Сергиевск, ул. Советская, д. 63</t>
  </si>
  <si>
    <t>Сергиевский район, с. Сергиевск, ул. Советская, д. 67</t>
  </si>
  <si>
    <t xml:space="preserve">Сергиевский район, с. Сергиевск, ул. Ленина, д. 102** </t>
  </si>
  <si>
    <t xml:space="preserve">Сергиевский район, с. Сергиевск, ул. Ленина, д. 106** </t>
  </si>
  <si>
    <t xml:space="preserve">Сергиевский район, с. Сергиевск, ул. Ленина, д. 108** </t>
  </si>
  <si>
    <t xml:space="preserve">Сергиевский район, с. Сергиевск, ул. Ленина, д. 112** </t>
  </si>
  <si>
    <t xml:space="preserve">Сергиевский район, с. Сергиевск, ул. Ленина, д. 12** </t>
  </si>
  <si>
    <t xml:space="preserve">Сергиевский район, с. Сергиевск, ул. Ленина, д. 128** </t>
  </si>
  <si>
    <t xml:space="preserve">Сергиевский район, с. Сергиевск, ул. Ленина, д. 81** </t>
  </si>
  <si>
    <t xml:space="preserve">Сергиевский район, с. Сергиевск, ул. М. Горького, д. 5** </t>
  </si>
  <si>
    <t xml:space="preserve">Сергиевский район, с. Сергиевск, ул. Н. Краснова, д. 92** </t>
  </si>
  <si>
    <t xml:space="preserve">Сергиевский район, с. Сергиевск, ул. Н. Краснова, д. 92 А** </t>
  </si>
  <si>
    <t xml:space="preserve">Сергиевский район, с. Сергиевск, ул. Н. Краснова, д. 94** </t>
  </si>
  <si>
    <t xml:space="preserve">Сергиевский район, с. Сергиевск, ул. Советская, д. 39** </t>
  </si>
  <si>
    <t xml:space="preserve">Сергиевский район, с. Сергиевск, ул. Советская, д. 68** </t>
  </si>
  <si>
    <t xml:space="preserve">Сергиевский район, с. Сергиевск, ул. Строителей, д. 1** </t>
  </si>
  <si>
    <t xml:space="preserve">Сергиевский район, с. Сергиевск, ул. Строителей, д. 5** </t>
  </si>
  <si>
    <t xml:space="preserve">Сергиевский район, с. Сергиевск, ул. Строителей, д. 9** </t>
  </si>
  <si>
    <t>Перечень общественных территорий сельского поселения Сергиевск муниципального района Сергиевский, нуждающихся в благоустройстве**</t>
  </si>
  <si>
    <t>Перечнь общественных территорий</t>
  </si>
  <si>
    <t>областной 
бюджет*</t>
  </si>
  <si>
    <t>внебюджетные источники*</t>
  </si>
  <si>
    <t>ВСЕГО**, в т.ч:</t>
  </si>
  <si>
    <t>с.Сергиевск, зона отдыха "Островок влюблённых" (1 этап)**</t>
  </si>
  <si>
    <t>с.Сергиевск, зона отдыха "Островок влюблённых" (2 этап)**</t>
  </si>
  <si>
    <t>с.Сергиевск,сквер по ул.Ленина**</t>
  </si>
  <si>
    <t xml:space="preserve">ОСНОВНЫЕ ИСТОЧНИКИ И ОБЪЕМЫ ФИНАНСИРОВАНИЯ МУНИЦИПАЛЬНОЙ ПРОГРАММЫ </t>
  </si>
  <si>
    <t>«Формирование комфортной городской среды на 2023-2024 годы на территории сельского поселения Сергиевск муниципального района Сергиевский Самарской области»</t>
  </si>
  <si>
    <t>Данные в руб.</t>
  </si>
  <si>
    <t>Наименование мероприятий</t>
  </si>
  <si>
    <t>ВСЕГО</t>
  </si>
  <si>
    <t>2024 год</t>
  </si>
  <si>
    <t>местный бюджет</t>
  </si>
  <si>
    <t>областной бюджет</t>
  </si>
  <si>
    <t>федеральный бюджет</t>
  </si>
  <si>
    <t>Благоустройство дворовых территории</t>
  </si>
  <si>
    <t>Благоустройство общественных территорий</t>
  </si>
  <si>
    <t>Проект межевание</t>
  </si>
  <si>
    <t>Проверка достоверности определения сметной стоимости объектов  благоустройства</t>
  </si>
  <si>
    <t>ИТОГО</t>
  </si>
  <si>
    <t xml:space="preserve">*  Общий объем финансового обеспечения Программы, а также объем бюджетных ассигнований местного бюджета будут уточнены после утверждения Решения о бюджете на очередной финансовый год и плановый период          
</t>
  </si>
  <si>
    <t>с.Сергиевск,пешеходная зона по ул.Ленина**</t>
  </si>
  <si>
    <t>Приложение № 1
к  постановлению сельского поселения Сергиевск
муниципального района Сергиевский Самарской области
№57 от 12 октября_2023г.</t>
  </si>
  <si>
    <t>Приложение № 2
к  постановлению сельского поселения Сергиевск
муниципального района Сергиевский Самарской области
№57 от 12 октября 2023г.</t>
  </si>
  <si>
    <t xml:space="preserve">Приложение № 3
к  постановлению сельского поселения Сергиевск
муниципального района Сергиевский Самарской области
№57 от 12 октября 2023г.
</t>
  </si>
</sst>
</file>

<file path=xl/styles.xml><?xml version="1.0" encoding="utf-8"?>
<styleSheet xmlns="http://schemas.openxmlformats.org/spreadsheetml/2006/main">
  <numFmts count="5">
    <numFmt numFmtId="164" formatCode="[$-419]General"/>
    <numFmt numFmtId="165" formatCode="#,##0.0"/>
    <numFmt numFmtId="166" formatCode="#,##0.00000"/>
    <numFmt numFmtId="167" formatCode="00\.00\.00"/>
    <numFmt numFmtId="168" formatCode="#,##0.000"/>
  </numFmts>
  <fonts count="3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6"/>
      <color indexed="8"/>
      <name val="Arial"/>
      <family val="2"/>
      <charset val="204"/>
    </font>
    <font>
      <sz val="16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/>
    <xf numFmtId="0" fontId="3" fillId="0" borderId="0"/>
  </cellStyleXfs>
  <cellXfs count="131">
    <xf numFmtId="0" fontId="0" fillId="0" borderId="0" xfId="0"/>
    <xf numFmtId="0" fontId="1" fillId="0" borderId="0" xfId="0" applyFont="1" applyFill="1" applyAlignment="1"/>
    <xf numFmtId="4" fontId="1" fillId="0" borderId="0" xfId="0" applyNumberFormat="1" applyFont="1" applyFill="1" applyAlignment="1"/>
    <xf numFmtId="0" fontId="2" fillId="0" borderId="0" xfId="0" applyFont="1" applyFill="1" applyAlignment="1"/>
    <xf numFmtId="4" fontId="2" fillId="0" borderId="0" xfId="0" applyNumberFormat="1" applyFont="1" applyFill="1" applyAlignment="1"/>
    <xf numFmtId="0" fontId="2" fillId="0" borderId="0" xfId="0" applyFont="1" applyFill="1"/>
    <xf numFmtId="4" fontId="2" fillId="0" borderId="0" xfId="0" applyNumberFormat="1" applyFont="1" applyFill="1"/>
    <xf numFmtId="0" fontId="1" fillId="0" borderId="0" xfId="0" applyFont="1" applyFill="1"/>
    <xf numFmtId="4" fontId="5" fillId="0" borderId="0" xfId="0" applyNumberFormat="1" applyFont="1" applyFill="1" applyAlignment="1">
      <alignment horizontal="left" vertical="center" wrapText="1"/>
    </xf>
    <xf numFmtId="0" fontId="7" fillId="0" borderId="0" xfId="0" applyFont="1" applyFill="1"/>
    <xf numFmtId="0" fontId="7" fillId="0" borderId="0" xfId="0" applyFont="1" applyFill="1" applyAlignment="1">
      <alignment vertical="top"/>
    </xf>
    <xf numFmtId="4" fontId="6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7" fillId="0" borderId="0" xfId="0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4" fontId="7" fillId="0" borderId="0" xfId="0" applyNumberFormat="1" applyFont="1" applyFill="1"/>
    <xf numFmtId="4" fontId="6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Border="1"/>
    <xf numFmtId="0" fontId="11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Border="1" applyAlignment="1">
      <alignment wrapText="1"/>
    </xf>
    <xf numFmtId="0" fontId="13" fillId="0" borderId="0" xfId="0" applyFont="1" applyFill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164" fontId="1" fillId="0" borderId="1" xfId="1" applyFont="1" applyFill="1" applyBorder="1" applyAlignment="1" applyProtection="1">
      <alignment vertical="top" wrapText="1"/>
      <protection locked="0"/>
    </xf>
    <xf numFmtId="4" fontId="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top" wrapText="1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12" fillId="0" borderId="0" xfId="0" applyFont="1" applyFill="1" applyBorder="1" applyAlignment="1"/>
    <xf numFmtId="4" fontId="1" fillId="0" borderId="0" xfId="0" applyNumberFormat="1" applyFont="1" applyFill="1" applyBorder="1" applyAlignment="1"/>
    <xf numFmtId="4" fontId="18" fillId="0" borderId="0" xfId="0" applyNumberFormat="1" applyFont="1" applyFill="1" applyBorder="1" applyAlignment="1"/>
    <xf numFmtId="4" fontId="19" fillId="0" borderId="0" xfId="0" applyNumberFormat="1" applyFont="1" applyFill="1" applyAlignment="1">
      <alignment horizontal="left" vertical="center" wrapText="1"/>
    </xf>
    <xf numFmtId="0" fontId="9" fillId="0" borderId="6" xfId="0" applyFont="1" applyBorder="1" applyAlignment="1">
      <alignment vertical="top" wrapText="1"/>
    </xf>
    <xf numFmtId="0" fontId="14" fillId="0" borderId="0" xfId="0" applyFont="1" applyFill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top" wrapText="1"/>
    </xf>
    <xf numFmtId="4" fontId="16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top"/>
    </xf>
    <xf numFmtId="0" fontId="1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left" wrapText="1"/>
    </xf>
    <xf numFmtId="4" fontId="20" fillId="0" borderId="8" xfId="0" applyNumberFormat="1" applyFont="1" applyFill="1" applyBorder="1" applyAlignment="1">
      <alignment wrapText="1"/>
    </xf>
    <xf numFmtId="4" fontId="20" fillId="0" borderId="4" xfId="0" applyNumberFormat="1" applyFont="1" applyFill="1" applyBorder="1" applyAlignment="1">
      <alignment wrapText="1"/>
    </xf>
    <xf numFmtId="4" fontId="21" fillId="0" borderId="4" xfId="0" applyNumberFormat="1" applyFont="1" applyFill="1" applyBorder="1" applyAlignment="1">
      <alignment wrapText="1"/>
    </xf>
    <xf numFmtId="165" fontId="20" fillId="0" borderId="1" xfId="0" applyNumberFormat="1" applyFont="1" applyFill="1" applyBorder="1" applyAlignment="1">
      <alignment wrapText="1"/>
    </xf>
    <xf numFmtId="165" fontId="21" fillId="0" borderId="1" xfId="0" applyNumberFormat="1" applyFont="1" applyFill="1" applyBorder="1" applyAlignment="1">
      <alignment wrapText="1"/>
    </xf>
    <xf numFmtId="4" fontId="20" fillId="0" borderId="1" xfId="0" applyNumberFormat="1" applyFont="1" applyFill="1" applyBorder="1" applyAlignment="1">
      <alignment wrapText="1"/>
    </xf>
    <xf numFmtId="0" fontId="13" fillId="0" borderId="9" xfId="0" applyFont="1" applyFill="1" applyBorder="1" applyAlignment="1">
      <alignment horizontal="left" wrapText="1"/>
    </xf>
    <xf numFmtId="165" fontId="20" fillId="0" borderId="9" xfId="0" applyNumberFormat="1" applyFont="1" applyFill="1" applyBorder="1"/>
    <xf numFmtId="4" fontId="21" fillId="0" borderId="0" xfId="0" applyNumberFormat="1" applyFont="1" applyFill="1" applyBorder="1"/>
    <xf numFmtId="165" fontId="20" fillId="0" borderId="0" xfId="0" applyNumberFormat="1" applyFont="1" applyFill="1" applyBorder="1"/>
    <xf numFmtId="165" fontId="21" fillId="0" borderId="0" xfId="0" applyNumberFormat="1" applyFont="1" applyFill="1" applyBorder="1"/>
    <xf numFmtId="0" fontId="13" fillId="0" borderId="0" xfId="0" applyFont="1" applyFill="1" applyAlignment="1">
      <alignment wrapText="1"/>
    </xf>
    <xf numFmtId="2" fontId="7" fillId="0" borderId="0" xfId="0" applyNumberFormat="1" applyFont="1" applyFill="1" applyBorder="1"/>
    <xf numFmtId="4" fontId="7" fillId="0" borderId="0" xfId="0" applyNumberFormat="1" applyFont="1" applyFill="1" applyBorder="1"/>
    <xf numFmtId="0" fontId="22" fillId="0" borderId="0" xfId="0" applyFont="1"/>
    <xf numFmtId="0" fontId="23" fillId="0" borderId="0" xfId="0" applyFont="1"/>
    <xf numFmtId="0" fontId="24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6" fillId="0" borderId="0" xfId="0" applyFont="1" applyAlignment="1"/>
    <xf numFmtId="0" fontId="27" fillId="0" borderId="0" xfId="0" applyFont="1"/>
    <xf numFmtId="0" fontId="27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28" fillId="0" borderId="1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0" xfId="0" applyFont="1" applyAlignment="1">
      <alignment vertical="top"/>
    </xf>
    <xf numFmtId="0" fontId="16" fillId="0" borderId="1" xfId="0" applyFont="1" applyBorder="1" applyAlignment="1">
      <alignment vertical="top" wrapText="1"/>
    </xf>
    <xf numFmtId="4" fontId="28" fillId="0" borderId="1" xfId="0" applyNumberFormat="1" applyFont="1" applyFill="1" applyBorder="1" applyAlignment="1">
      <alignment vertical="top" wrapText="1"/>
    </xf>
    <xf numFmtId="4" fontId="29" fillId="0" borderId="1" xfId="0" applyNumberFormat="1" applyFont="1" applyFill="1" applyBorder="1" applyAlignment="1">
      <alignment vertical="top" wrapText="1"/>
    </xf>
    <xf numFmtId="4" fontId="29" fillId="0" borderId="1" xfId="0" applyNumberFormat="1" applyFont="1" applyBorder="1" applyAlignment="1">
      <alignment vertical="top" wrapText="1"/>
    </xf>
    <xf numFmtId="4" fontId="29" fillId="0" borderId="1" xfId="0" applyNumberFormat="1" applyFont="1" applyFill="1" applyBorder="1" applyAlignment="1">
      <alignment horizontal="right" vertical="top" wrapText="1"/>
    </xf>
    <xf numFmtId="0" fontId="29" fillId="0" borderId="0" xfId="0" applyFont="1" applyAlignment="1">
      <alignment vertical="top"/>
    </xf>
    <xf numFmtId="166" fontId="29" fillId="0" borderId="0" xfId="0" applyNumberFormat="1" applyFont="1" applyAlignment="1">
      <alignment vertical="top"/>
    </xf>
    <xf numFmtId="0" fontId="16" fillId="2" borderId="1" xfId="0" applyFont="1" applyFill="1" applyBorder="1" applyAlignment="1">
      <alignment vertical="top" wrapText="1"/>
    </xf>
    <xf numFmtId="4" fontId="29" fillId="2" borderId="1" xfId="0" applyNumberFormat="1" applyFont="1" applyFill="1" applyBorder="1" applyAlignment="1">
      <alignment vertical="top" wrapText="1"/>
    </xf>
    <xf numFmtId="0" fontId="29" fillId="2" borderId="0" xfId="0" applyFont="1" applyFill="1" applyAlignment="1">
      <alignment vertical="top"/>
    </xf>
    <xf numFmtId="166" fontId="29" fillId="2" borderId="0" xfId="0" applyNumberFormat="1" applyFont="1" applyFill="1" applyAlignment="1">
      <alignment vertical="top"/>
    </xf>
    <xf numFmtId="167" fontId="16" fillId="0" borderId="1" xfId="0" applyNumberFormat="1" applyFont="1" applyFill="1" applyBorder="1" applyAlignment="1" applyProtection="1">
      <alignment vertical="top" wrapText="1"/>
      <protection hidden="1"/>
    </xf>
    <xf numFmtId="4" fontId="28" fillId="0" borderId="1" xfId="0" applyNumberFormat="1" applyFont="1" applyBorder="1" applyAlignment="1">
      <alignment vertical="top" wrapText="1"/>
    </xf>
    <xf numFmtId="4" fontId="28" fillId="0" borderId="1" xfId="0" applyNumberFormat="1" applyFont="1" applyBorder="1" applyAlignment="1">
      <alignment vertical="top"/>
    </xf>
    <xf numFmtId="4" fontId="29" fillId="0" borderId="0" xfId="0" applyNumberFormat="1" applyFont="1" applyFill="1" applyAlignment="1">
      <alignment vertical="top"/>
    </xf>
    <xf numFmtId="4" fontId="28" fillId="0" borderId="0" xfId="0" applyNumberFormat="1" applyFont="1" applyFill="1" applyBorder="1" applyAlignment="1">
      <alignment vertical="top" wrapText="1"/>
    </xf>
    <xf numFmtId="4" fontId="29" fillId="0" borderId="0" xfId="0" applyNumberFormat="1" applyFont="1" applyFill="1" applyBorder="1" applyAlignment="1">
      <alignment vertical="top" wrapText="1"/>
    </xf>
    <xf numFmtId="4" fontId="29" fillId="0" borderId="0" xfId="0" applyNumberFormat="1" applyFont="1" applyBorder="1" applyAlignment="1">
      <alignment horizontal="right" vertical="top" wrapText="1"/>
    </xf>
    <xf numFmtId="4" fontId="28" fillId="0" borderId="0" xfId="0" applyNumberFormat="1" applyFont="1" applyBorder="1" applyAlignment="1">
      <alignment vertical="top" wrapText="1"/>
    </xf>
    <xf numFmtId="4" fontId="29" fillId="0" borderId="0" xfId="0" applyNumberFormat="1" applyFont="1" applyBorder="1" applyAlignment="1">
      <alignment vertical="top" wrapText="1"/>
    </xf>
    <xf numFmtId="0" fontId="30" fillId="0" borderId="0" xfId="0" applyFont="1"/>
    <xf numFmtId="4" fontId="23" fillId="0" borderId="0" xfId="0" applyNumberFormat="1" applyFont="1"/>
    <xf numFmtId="168" fontId="23" fillId="0" borderId="0" xfId="0" applyNumberFormat="1" applyFont="1"/>
    <xf numFmtId="2" fontId="23" fillId="0" borderId="0" xfId="0" applyNumberFormat="1" applyFont="1"/>
    <xf numFmtId="4" fontId="31" fillId="0" borderId="0" xfId="0" applyNumberFormat="1" applyFont="1"/>
    <xf numFmtId="168" fontId="31" fillId="0" borderId="0" xfId="0" applyNumberFormat="1" applyFont="1"/>
    <xf numFmtId="4" fontId="20" fillId="0" borderId="1" xfId="0" applyNumberFormat="1" applyFont="1" applyFill="1" applyBorder="1" applyAlignment="1">
      <alignment vertical="center"/>
    </xf>
    <xf numFmtId="4" fontId="21" fillId="0" borderId="1" xfId="0" applyNumberFormat="1" applyFont="1" applyFill="1" applyBorder="1" applyAlignment="1"/>
    <xf numFmtId="4" fontId="8" fillId="0" borderId="0" xfId="0" applyNumberFormat="1" applyFont="1" applyFill="1" applyAlignment="1"/>
    <xf numFmtId="4" fontId="6" fillId="0" borderId="4" xfId="0" applyNumberFormat="1" applyFont="1" applyFill="1" applyBorder="1" applyAlignment="1">
      <alignment horizontal="righ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top" wrapText="1"/>
    </xf>
    <xf numFmtId="0" fontId="17" fillId="0" borderId="0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0" fontId="13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7" fillId="0" borderId="6" xfId="0" applyFont="1" applyBorder="1" applyAlignment="1">
      <alignment horizontal="right"/>
    </xf>
    <xf numFmtId="0" fontId="28" fillId="0" borderId="1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\&#1052;&#1059;&#1053;&#1048;&#1062;&#1048;&#1055;&#1040;&#1051;&#1068;&#1053;&#1067;&#1045;%20&#1055;&#1056;&#1054;&#1043;&#1056;&#1040;&#1052;&#1052;&#1067;\2020-2025\&#1055;&#1054;&#1057;&#1045;&#1051;&#1045;&#1053;&#1048;&#1071;\&#1060;&#1086;&#1088;&#1084;&#1080;&#1088;&#1086;&#1074;&#1072;&#1085;&#1080;&#1077;%20&#1082;&#1086;&#1084;&#1092;&#1086;&#1088;&#1090;&#1085;&#1086;&#1081;%20&#1075;&#1086;&#1088;&#1086;&#1076;&#1089;&#1082;&#1086;&#1081;%20&#1089;&#1088;&#1077;&#1076;&#1099;%202023-2024\&#1057;&#1077;&#1088;&#1075;&#1080;&#1077;&#1074;&#1089;&#1082;\&#1048;&#1079;&#1084;&#1077;&#1085;&#1077;&#1085;&#1080;&#1103;\&#1086;&#1082;&#1090;&#1103;&#1073;&#1088;&#1100;%202022\&#1055;&#1088;&#1080;&#1083;.%203,4,7%20&#1080;&#1079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 Двор.терр."/>
      <sheetName val="прил 4 Общест.терр."/>
      <sheetName val="прил 7 Объем финан"/>
    </sheetNames>
    <sheetDataSet>
      <sheetData sheetId="0" refreshError="1">
        <row r="11">
          <cell r="H11">
            <v>302585.95</v>
          </cell>
          <cell r="I11">
            <v>804878.63</v>
          </cell>
          <cell r="J11">
            <v>4944254.4400000004</v>
          </cell>
        </row>
      </sheetData>
      <sheetData sheetId="1" refreshError="1">
        <row r="11">
          <cell r="H11">
            <v>134730.92000000001</v>
          </cell>
          <cell r="I11">
            <v>358384.25000000006</v>
          </cell>
          <cell r="J11">
            <v>2201503.25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topLeftCell="A16" zoomScale="60" zoomScaleNormal="60" workbookViewId="0">
      <selection activeCell="J34" sqref="J34"/>
    </sheetView>
  </sheetViews>
  <sheetFormatPr defaultColWidth="9.140625" defaultRowHeight="18.75"/>
  <cols>
    <col min="1" max="1" width="55.42578125" style="13" customWidth="1"/>
    <col min="2" max="5" width="20.42578125" style="14" customWidth="1"/>
    <col min="6" max="6" width="19.42578125" style="9" bestFit="1" customWidth="1"/>
    <col min="7" max="7" width="16.5703125" style="9" customWidth="1"/>
    <col min="8" max="8" width="17.5703125" style="9" customWidth="1"/>
    <col min="9" max="9" width="18.140625" style="9" customWidth="1"/>
    <col min="10" max="10" width="17.5703125" style="9" customWidth="1"/>
    <col min="11" max="11" width="18.28515625" style="9" customWidth="1"/>
    <col min="12" max="12" width="17.85546875" style="9" customWidth="1"/>
    <col min="13" max="13" width="18.42578125" style="9" customWidth="1"/>
    <col min="14" max="16384" width="9.140625" style="9"/>
  </cols>
  <sheetData>
    <row r="1" spans="1:13" s="1" customFormat="1">
      <c r="A1" s="20"/>
      <c r="B1" s="2"/>
      <c r="C1" s="2"/>
      <c r="D1" s="2"/>
      <c r="E1" s="2"/>
    </row>
    <row r="2" spans="1:13" s="1" customFormat="1" ht="18" customHeight="1">
      <c r="A2" s="21"/>
      <c r="B2" s="3"/>
      <c r="C2" s="3"/>
      <c r="D2" s="3"/>
      <c r="E2" s="3"/>
      <c r="G2" s="4"/>
      <c r="H2" s="4"/>
      <c r="I2" s="107" t="s">
        <v>69</v>
      </c>
      <c r="J2" s="107"/>
      <c r="K2" s="107"/>
      <c r="L2" s="107"/>
      <c r="M2" s="107"/>
    </row>
    <row r="3" spans="1:13" s="1" customFormat="1" ht="18" customHeight="1">
      <c r="A3" s="21"/>
      <c r="B3" s="3"/>
      <c r="C3" s="3"/>
      <c r="D3" s="3"/>
      <c r="E3" s="3"/>
      <c r="G3" s="4"/>
      <c r="H3" s="4"/>
      <c r="I3" s="107"/>
      <c r="J3" s="107"/>
      <c r="K3" s="107"/>
      <c r="L3" s="107"/>
      <c r="M3" s="107"/>
    </row>
    <row r="4" spans="1:13" s="7" customFormat="1" ht="33.75" customHeight="1">
      <c r="A4" s="22"/>
      <c r="B4" s="5"/>
      <c r="C4" s="5"/>
      <c r="D4" s="5"/>
      <c r="E4" s="5"/>
      <c r="G4" s="6"/>
      <c r="H4" s="6"/>
      <c r="I4" s="107"/>
      <c r="J4" s="107"/>
      <c r="K4" s="107"/>
      <c r="L4" s="107"/>
      <c r="M4" s="107"/>
    </row>
    <row r="5" spans="1:13" s="7" customFormat="1" ht="18" customHeight="1">
      <c r="A5" s="22"/>
      <c r="B5" s="5"/>
      <c r="C5" s="5"/>
      <c r="D5" s="5"/>
      <c r="E5" s="5"/>
      <c r="G5" s="6"/>
      <c r="H5" s="6"/>
      <c r="I5" s="27"/>
      <c r="J5" s="27"/>
      <c r="K5" s="27"/>
      <c r="L5" s="27"/>
      <c r="M5" s="27"/>
    </row>
    <row r="6" spans="1:13" s="1" customFormat="1" ht="18">
      <c r="A6" s="21"/>
      <c r="B6" s="4"/>
      <c r="C6" s="4"/>
      <c r="D6" s="4"/>
      <c r="E6" s="4"/>
      <c r="I6" s="27"/>
      <c r="J6" s="27"/>
      <c r="K6" s="27"/>
      <c r="L6" s="27"/>
      <c r="M6" s="27"/>
    </row>
    <row r="7" spans="1:13" s="7" customFormat="1" ht="35.25" customHeight="1">
      <c r="A7" s="108" t="s">
        <v>11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3">
      <c r="A8" s="23"/>
      <c r="B8" s="8"/>
      <c r="C8" s="8"/>
      <c r="D8" s="8"/>
      <c r="E8" s="8"/>
      <c r="G8" s="15"/>
      <c r="H8" s="15"/>
    </row>
    <row r="9" spans="1:13" s="18" customFormat="1" ht="27" customHeight="1">
      <c r="A9" s="113" t="s">
        <v>6</v>
      </c>
      <c r="B9" s="115" t="s">
        <v>9</v>
      </c>
      <c r="C9" s="116"/>
      <c r="D9" s="116"/>
      <c r="E9" s="116"/>
      <c r="F9" s="114" t="s">
        <v>4</v>
      </c>
      <c r="G9" s="114"/>
      <c r="H9" s="114"/>
      <c r="I9" s="114"/>
      <c r="J9" s="114" t="s">
        <v>5</v>
      </c>
      <c r="K9" s="114"/>
      <c r="L9" s="114"/>
      <c r="M9" s="114"/>
    </row>
    <row r="10" spans="1:13" s="10" customFormat="1" ht="59.25" customHeight="1">
      <c r="A10" s="113"/>
      <c r="B10" s="25" t="s">
        <v>3</v>
      </c>
      <c r="C10" s="25" t="s">
        <v>0</v>
      </c>
      <c r="D10" s="25" t="s">
        <v>1</v>
      </c>
      <c r="E10" s="25" t="s">
        <v>2</v>
      </c>
      <c r="F10" s="25" t="s">
        <v>3</v>
      </c>
      <c r="G10" s="26" t="s">
        <v>0</v>
      </c>
      <c r="H10" s="26" t="s">
        <v>1</v>
      </c>
      <c r="I10" s="26" t="s">
        <v>2</v>
      </c>
      <c r="J10" s="25" t="s">
        <v>3</v>
      </c>
      <c r="K10" s="26" t="s">
        <v>0</v>
      </c>
      <c r="L10" s="26" t="s">
        <v>1</v>
      </c>
      <c r="M10" s="26" t="s">
        <v>2</v>
      </c>
    </row>
    <row r="11" spans="1:13" s="12" customFormat="1">
      <c r="A11" s="24" t="s">
        <v>10</v>
      </c>
      <c r="B11" s="11">
        <f t="shared" ref="B11:E11" si="0">SUM(B12:B44)</f>
        <v>6051719.0199999996</v>
      </c>
      <c r="C11" s="11">
        <f t="shared" si="0"/>
        <v>302585.94999999995</v>
      </c>
      <c r="D11" s="11">
        <f t="shared" si="0"/>
        <v>804878.63</v>
      </c>
      <c r="E11" s="11">
        <f t="shared" si="0"/>
        <v>4944254.4399999995</v>
      </c>
      <c r="F11" s="11">
        <f>SUM(F12:F44)</f>
        <v>6051719.0199999996</v>
      </c>
      <c r="G11" s="11">
        <f>SUM(G12:G44)</f>
        <v>302585.94999999995</v>
      </c>
      <c r="H11" s="11">
        <f t="shared" ref="H11:I11" si="1">SUM(H12:H44)</f>
        <v>804878.63</v>
      </c>
      <c r="I11" s="11">
        <f t="shared" si="1"/>
        <v>4944254.4399999995</v>
      </c>
      <c r="J11" s="11">
        <v>0</v>
      </c>
      <c r="K11" s="11">
        <v>0</v>
      </c>
      <c r="L11" s="11">
        <v>0</v>
      </c>
      <c r="M11" s="11">
        <v>0</v>
      </c>
    </row>
    <row r="12" spans="1:13" s="12" customFormat="1">
      <c r="A12" s="29" t="s">
        <v>12</v>
      </c>
      <c r="B12" s="103">
        <f>C12+D12+E12</f>
        <v>156653.41</v>
      </c>
      <c r="C12" s="105">
        <f>G12</f>
        <v>7832.67</v>
      </c>
      <c r="D12" s="105">
        <f>H12</f>
        <v>20834.900000000001</v>
      </c>
      <c r="E12" s="105">
        <f>I12</f>
        <v>127985.84</v>
      </c>
      <c r="F12" s="109">
        <f>G12+H12+I12</f>
        <v>156653.41</v>
      </c>
      <c r="G12" s="105">
        <v>7832.67</v>
      </c>
      <c r="H12" s="105">
        <v>20834.900000000001</v>
      </c>
      <c r="I12" s="105">
        <v>127985.84</v>
      </c>
      <c r="J12" s="11">
        <v>0</v>
      </c>
      <c r="K12" s="30">
        <v>0</v>
      </c>
      <c r="L12" s="30">
        <v>0</v>
      </c>
      <c r="M12" s="30">
        <v>0</v>
      </c>
    </row>
    <row r="13" spans="1:13" s="12" customFormat="1">
      <c r="A13" s="29" t="s">
        <v>13</v>
      </c>
      <c r="B13" s="104"/>
      <c r="C13" s="106"/>
      <c r="D13" s="106"/>
      <c r="E13" s="106"/>
      <c r="F13" s="110"/>
      <c r="G13" s="106"/>
      <c r="H13" s="106"/>
      <c r="I13" s="106"/>
      <c r="J13" s="11">
        <v>0</v>
      </c>
      <c r="K13" s="30">
        <v>0</v>
      </c>
      <c r="L13" s="30">
        <v>0</v>
      </c>
      <c r="M13" s="30">
        <v>0</v>
      </c>
    </row>
    <row r="14" spans="1:13" s="12" customFormat="1">
      <c r="A14" s="29" t="s">
        <v>14</v>
      </c>
      <c r="B14" s="103">
        <f>C14+D14+E14</f>
        <v>186812.77</v>
      </c>
      <c r="C14" s="105">
        <f>G14</f>
        <v>9340.64</v>
      </c>
      <c r="D14" s="105">
        <f>H14</f>
        <v>24846.1</v>
      </c>
      <c r="E14" s="105">
        <f>I14</f>
        <v>152626.03</v>
      </c>
      <c r="F14" s="109">
        <f>G14+H14+I14</f>
        <v>186812.77</v>
      </c>
      <c r="G14" s="105">
        <v>9340.64</v>
      </c>
      <c r="H14" s="105">
        <v>24846.1</v>
      </c>
      <c r="I14" s="105">
        <v>152626.03</v>
      </c>
      <c r="J14" s="11">
        <v>0</v>
      </c>
      <c r="K14" s="30">
        <v>0</v>
      </c>
      <c r="L14" s="30">
        <v>0</v>
      </c>
      <c r="M14" s="30">
        <v>0</v>
      </c>
    </row>
    <row r="15" spans="1:13" s="12" customFormat="1">
      <c r="A15" s="29" t="s">
        <v>15</v>
      </c>
      <c r="B15" s="104"/>
      <c r="C15" s="106"/>
      <c r="D15" s="106"/>
      <c r="E15" s="106"/>
      <c r="F15" s="110"/>
      <c r="G15" s="106"/>
      <c r="H15" s="106"/>
      <c r="I15" s="106"/>
      <c r="J15" s="11">
        <v>0</v>
      </c>
      <c r="K15" s="30">
        <v>0</v>
      </c>
      <c r="L15" s="30">
        <v>0</v>
      </c>
      <c r="M15" s="30">
        <v>0</v>
      </c>
    </row>
    <row r="16" spans="1:13" s="12" customFormat="1">
      <c r="A16" s="29" t="s">
        <v>16</v>
      </c>
      <c r="B16" s="11">
        <f>C16+D16+E16</f>
        <v>81132.53</v>
      </c>
      <c r="C16" s="32">
        <f t="shared" ref="C16:E17" si="2">G16</f>
        <v>4056.63</v>
      </c>
      <c r="D16" s="32">
        <f t="shared" si="2"/>
        <v>10790.63</v>
      </c>
      <c r="E16" s="32">
        <f t="shared" si="2"/>
        <v>66285.27</v>
      </c>
      <c r="F16" s="31">
        <f>G16+H16+I16</f>
        <v>81132.53</v>
      </c>
      <c r="G16" s="32">
        <v>4056.63</v>
      </c>
      <c r="H16" s="32">
        <v>10790.63</v>
      </c>
      <c r="I16" s="32">
        <v>66285.27</v>
      </c>
      <c r="J16" s="11">
        <v>0</v>
      </c>
      <c r="K16" s="30">
        <v>0</v>
      </c>
      <c r="L16" s="30">
        <v>0</v>
      </c>
      <c r="M16" s="30">
        <v>0</v>
      </c>
    </row>
    <row r="17" spans="1:13" s="12" customFormat="1">
      <c r="A17" s="29" t="s">
        <v>17</v>
      </c>
      <c r="B17" s="103">
        <f>C17+D17+E17</f>
        <v>178389.36</v>
      </c>
      <c r="C17" s="105">
        <f t="shared" si="2"/>
        <v>8919.4699999999993</v>
      </c>
      <c r="D17" s="105">
        <f t="shared" si="2"/>
        <v>23725.78</v>
      </c>
      <c r="E17" s="105">
        <f t="shared" si="2"/>
        <v>145744.10999999999</v>
      </c>
      <c r="F17" s="109">
        <f>G17+H17+I17</f>
        <v>178389.36</v>
      </c>
      <c r="G17" s="105">
        <v>8919.4699999999993</v>
      </c>
      <c r="H17" s="105">
        <v>23725.78</v>
      </c>
      <c r="I17" s="105">
        <v>145744.10999999999</v>
      </c>
      <c r="J17" s="11">
        <v>0</v>
      </c>
      <c r="K17" s="30">
        <v>0</v>
      </c>
      <c r="L17" s="30">
        <v>0</v>
      </c>
      <c r="M17" s="30">
        <v>0</v>
      </c>
    </row>
    <row r="18" spans="1:13" s="12" customFormat="1">
      <c r="A18" s="29" t="s">
        <v>18</v>
      </c>
      <c r="B18" s="104"/>
      <c r="C18" s="106"/>
      <c r="D18" s="106"/>
      <c r="E18" s="106"/>
      <c r="F18" s="110"/>
      <c r="G18" s="106"/>
      <c r="H18" s="106"/>
      <c r="I18" s="106"/>
      <c r="J18" s="11">
        <v>0</v>
      </c>
      <c r="K18" s="30">
        <v>0</v>
      </c>
      <c r="L18" s="30">
        <v>0</v>
      </c>
      <c r="M18" s="30">
        <v>0</v>
      </c>
    </row>
    <row r="19" spans="1:13" s="12" customFormat="1">
      <c r="A19" s="29" t="s">
        <v>19</v>
      </c>
      <c r="B19" s="11">
        <f>C19+D19+E19</f>
        <v>89196.140000000014</v>
      </c>
      <c r="C19" s="32">
        <f t="shared" ref="C19:E20" si="3">G19</f>
        <v>4459.8100000000004</v>
      </c>
      <c r="D19" s="32">
        <f t="shared" si="3"/>
        <v>11863.09</v>
      </c>
      <c r="E19" s="32">
        <f t="shared" si="3"/>
        <v>72873.240000000005</v>
      </c>
      <c r="F19" s="31">
        <f>G19+H19+I19</f>
        <v>89196.140000000014</v>
      </c>
      <c r="G19" s="32">
        <v>4459.8100000000004</v>
      </c>
      <c r="H19" s="32">
        <v>11863.09</v>
      </c>
      <c r="I19" s="32">
        <v>72873.240000000005</v>
      </c>
      <c r="J19" s="11">
        <v>0</v>
      </c>
      <c r="K19" s="30">
        <v>0</v>
      </c>
      <c r="L19" s="30">
        <v>0</v>
      </c>
      <c r="M19" s="30">
        <v>0</v>
      </c>
    </row>
    <row r="20" spans="1:13" s="12" customFormat="1">
      <c r="A20" s="29" t="s">
        <v>20</v>
      </c>
      <c r="B20" s="103">
        <f>C20+D20+E20</f>
        <v>178389.36</v>
      </c>
      <c r="C20" s="105">
        <f t="shared" si="3"/>
        <v>8919.4699999999993</v>
      </c>
      <c r="D20" s="105">
        <f t="shared" si="3"/>
        <v>23725.78</v>
      </c>
      <c r="E20" s="105">
        <f t="shared" si="3"/>
        <v>145744.10999999999</v>
      </c>
      <c r="F20" s="109">
        <f>G20+H20+I20</f>
        <v>178389.36</v>
      </c>
      <c r="G20" s="105">
        <v>8919.4699999999993</v>
      </c>
      <c r="H20" s="105">
        <v>23725.78</v>
      </c>
      <c r="I20" s="105">
        <v>145744.10999999999</v>
      </c>
      <c r="J20" s="11">
        <v>0</v>
      </c>
      <c r="K20" s="30">
        <v>0</v>
      </c>
      <c r="L20" s="30">
        <v>0</v>
      </c>
      <c r="M20" s="30">
        <v>0</v>
      </c>
    </row>
    <row r="21" spans="1:13" s="12" customFormat="1">
      <c r="A21" s="29" t="s">
        <v>21</v>
      </c>
      <c r="B21" s="104"/>
      <c r="C21" s="106"/>
      <c r="D21" s="106"/>
      <c r="E21" s="106"/>
      <c r="F21" s="110"/>
      <c r="G21" s="106"/>
      <c r="H21" s="106"/>
      <c r="I21" s="106"/>
      <c r="J21" s="11">
        <v>0</v>
      </c>
      <c r="K21" s="30">
        <v>0</v>
      </c>
      <c r="L21" s="30">
        <v>0</v>
      </c>
      <c r="M21" s="30">
        <v>0</v>
      </c>
    </row>
    <row r="22" spans="1:13" s="12" customFormat="1">
      <c r="A22" s="29" t="s">
        <v>22</v>
      </c>
      <c r="B22" s="103">
        <f t="shared" ref="B22" si="4">C22+D22+E22</f>
        <v>178389.36</v>
      </c>
      <c r="C22" s="105">
        <f>G22</f>
        <v>8919.4699999999993</v>
      </c>
      <c r="D22" s="105">
        <f>H22</f>
        <v>23725.78</v>
      </c>
      <c r="E22" s="105">
        <f>I22</f>
        <v>145744.10999999999</v>
      </c>
      <c r="F22" s="109">
        <f t="shared" ref="F22" si="5">G22+H22+I22</f>
        <v>178389.36</v>
      </c>
      <c r="G22" s="105">
        <v>8919.4699999999993</v>
      </c>
      <c r="H22" s="105">
        <v>23725.78</v>
      </c>
      <c r="I22" s="105">
        <v>145744.10999999999</v>
      </c>
      <c r="J22" s="11">
        <v>0</v>
      </c>
      <c r="K22" s="30">
        <v>0</v>
      </c>
      <c r="L22" s="30">
        <v>0</v>
      </c>
      <c r="M22" s="30">
        <v>0</v>
      </c>
    </row>
    <row r="23" spans="1:13" s="12" customFormat="1">
      <c r="A23" s="29" t="s">
        <v>23</v>
      </c>
      <c r="B23" s="104"/>
      <c r="C23" s="106"/>
      <c r="D23" s="106"/>
      <c r="E23" s="106"/>
      <c r="F23" s="110"/>
      <c r="G23" s="106"/>
      <c r="H23" s="106"/>
      <c r="I23" s="106"/>
      <c r="J23" s="11">
        <v>0</v>
      </c>
      <c r="K23" s="30">
        <v>0</v>
      </c>
      <c r="L23" s="30">
        <v>0</v>
      </c>
      <c r="M23" s="30">
        <v>0</v>
      </c>
    </row>
    <row r="24" spans="1:13" s="12" customFormat="1">
      <c r="A24" s="29" t="s">
        <v>24</v>
      </c>
      <c r="B24" s="103">
        <f t="shared" ref="B24" si="6">C24+D24+E24</f>
        <v>3622842.0199999996</v>
      </c>
      <c r="C24" s="105">
        <f>G24</f>
        <v>181142.09999999998</v>
      </c>
      <c r="D24" s="105">
        <f>H24</f>
        <v>481837.99</v>
      </c>
      <c r="E24" s="105">
        <f>I24</f>
        <v>2959861.9299999997</v>
      </c>
      <c r="F24" s="109">
        <f t="shared" ref="F24" si="7">G24+H24+I24</f>
        <v>3622842.0199999996</v>
      </c>
      <c r="G24" s="105">
        <f>4982.79+102027.84+74131.47</f>
        <v>181142.09999999998</v>
      </c>
      <c r="H24" s="105">
        <f>13254.23+271394.05+197189.71</f>
        <v>481837.99</v>
      </c>
      <c r="I24" s="105">
        <f>81418.82+1667134.91+1211308.2</f>
        <v>2959861.9299999997</v>
      </c>
      <c r="J24" s="11">
        <v>0</v>
      </c>
      <c r="K24" s="30">
        <v>0</v>
      </c>
      <c r="L24" s="30">
        <v>0</v>
      </c>
      <c r="M24" s="30">
        <v>0</v>
      </c>
    </row>
    <row r="25" spans="1:13" s="12" customFormat="1">
      <c r="A25" s="29" t="s">
        <v>25</v>
      </c>
      <c r="B25" s="104"/>
      <c r="C25" s="106"/>
      <c r="D25" s="106"/>
      <c r="E25" s="106"/>
      <c r="F25" s="110"/>
      <c r="G25" s="106"/>
      <c r="H25" s="106"/>
      <c r="I25" s="106"/>
      <c r="J25" s="11">
        <v>0</v>
      </c>
      <c r="K25" s="30">
        <v>0</v>
      </c>
      <c r="L25" s="30">
        <v>0</v>
      </c>
      <c r="M25" s="30">
        <v>0</v>
      </c>
    </row>
    <row r="26" spans="1:13" s="12" customFormat="1">
      <c r="A26" s="29" t="s">
        <v>26</v>
      </c>
      <c r="B26" s="103">
        <f t="shared" ref="B26" si="8">C26+D26+E26</f>
        <v>156056.28</v>
      </c>
      <c r="C26" s="105">
        <f>G26</f>
        <v>7802.81</v>
      </c>
      <c r="D26" s="105">
        <f>H26</f>
        <v>20755.490000000002</v>
      </c>
      <c r="E26" s="105">
        <f>I26</f>
        <v>127497.98</v>
      </c>
      <c r="F26" s="109">
        <f t="shared" ref="F26" si="9">G26+H26+I26</f>
        <v>156056.28</v>
      </c>
      <c r="G26" s="105">
        <v>7802.81</v>
      </c>
      <c r="H26" s="105">
        <v>20755.490000000002</v>
      </c>
      <c r="I26" s="105">
        <v>127497.98</v>
      </c>
      <c r="J26" s="11">
        <v>0</v>
      </c>
      <c r="K26" s="30">
        <v>0</v>
      </c>
      <c r="L26" s="30">
        <v>0</v>
      </c>
      <c r="M26" s="30">
        <v>0</v>
      </c>
    </row>
    <row r="27" spans="1:13" s="12" customFormat="1">
      <c r="A27" s="29" t="s">
        <v>27</v>
      </c>
      <c r="B27" s="104"/>
      <c r="C27" s="106"/>
      <c r="D27" s="106"/>
      <c r="E27" s="106"/>
      <c r="F27" s="110"/>
      <c r="G27" s="106"/>
      <c r="H27" s="106"/>
      <c r="I27" s="106"/>
      <c r="J27" s="11">
        <v>0</v>
      </c>
      <c r="K27" s="30">
        <v>0</v>
      </c>
      <c r="L27" s="30">
        <v>0</v>
      </c>
      <c r="M27" s="30">
        <v>0</v>
      </c>
    </row>
    <row r="28" spans="1:13" s="12" customFormat="1">
      <c r="A28" s="29" t="s">
        <v>28</v>
      </c>
      <c r="B28" s="11">
        <f>C28+D28+E28</f>
        <v>1223857.79</v>
      </c>
      <c r="C28" s="32">
        <f>G28</f>
        <v>61192.880000000005</v>
      </c>
      <c r="D28" s="32">
        <f>H28</f>
        <v>162773.09</v>
      </c>
      <c r="E28" s="32">
        <f>I28</f>
        <v>999891.82</v>
      </c>
      <c r="F28" s="31">
        <f>G28+H28+I28</f>
        <v>1223857.79</v>
      </c>
      <c r="G28" s="32">
        <f>4579.35-0.01+56613.54</f>
        <v>61192.880000000005</v>
      </c>
      <c r="H28" s="32">
        <f>12181.07+150592.02</f>
        <v>162773.09</v>
      </c>
      <c r="I28" s="32">
        <f>74826.57+0.01+925065.24</f>
        <v>999891.82</v>
      </c>
      <c r="J28" s="11">
        <v>0</v>
      </c>
      <c r="K28" s="30">
        <v>0</v>
      </c>
      <c r="L28" s="30">
        <v>0</v>
      </c>
      <c r="M28" s="30">
        <v>0</v>
      </c>
    </row>
    <row r="29" spans="1:13" s="12" customFormat="1">
      <c r="A29" s="29" t="s">
        <v>29</v>
      </c>
      <c r="B29" s="30">
        <v>0</v>
      </c>
      <c r="C29" s="30">
        <f t="shared" ref="C29:C44" si="10">G29+K29</f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</row>
    <row r="30" spans="1:13" s="12" customFormat="1">
      <c r="A30" s="29" t="s">
        <v>30</v>
      </c>
      <c r="B30" s="30">
        <v>0</v>
      </c>
      <c r="C30" s="30">
        <f t="shared" si="10"/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 s="12" customFormat="1">
      <c r="A31" s="29" t="s">
        <v>31</v>
      </c>
      <c r="B31" s="30">
        <v>0</v>
      </c>
      <c r="C31" s="30">
        <f t="shared" si="10"/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</row>
    <row r="32" spans="1:13" s="12" customFormat="1">
      <c r="A32" s="29" t="s">
        <v>32</v>
      </c>
      <c r="B32" s="30">
        <v>0</v>
      </c>
      <c r="C32" s="30">
        <f t="shared" si="10"/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13" s="12" customFormat="1">
      <c r="A33" s="29" t="s">
        <v>33</v>
      </c>
      <c r="B33" s="30">
        <v>0</v>
      </c>
      <c r="C33" s="30">
        <f t="shared" si="10"/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13" s="12" customFormat="1">
      <c r="A34" s="29" t="s">
        <v>34</v>
      </c>
      <c r="B34" s="30">
        <v>0</v>
      </c>
      <c r="C34" s="30">
        <f t="shared" si="10"/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</row>
    <row r="35" spans="1:13" s="12" customFormat="1">
      <c r="A35" s="29" t="s">
        <v>35</v>
      </c>
      <c r="B35" s="30">
        <v>0</v>
      </c>
      <c r="C35" s="30">
        <f t="shared" si="10"/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</row>
    <row r="36" spans="1:13" s="12" customFormat="1">
      <c r="A36" s="29" t="s">
        <v>36</v>
      </c>
      <c r="B36" s="30">
        <v>0</v>
      </c>
      <c r="C36" s="30">
        <f t="shared" si="10"/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</row>
    <row r="37" spans="1:13" s="12" customFormat="1">
      <c r="A37" s="29" t="s">
        <v>37</v>
      </c>
      <c r="B37" s="30">
        <v>0</v>
      </c>
      <c r="C37" s="30">
        <f t="shared" si="10"/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</row>
    <row r="38" spans="1:13" s="12" customFormat="1" ht="30">
      <c r="A38" s="29" t="s">
        <v>38</v>
      </c>
      <c r="B38" s="30">
        <v>0</v>
      </c>
      <c r="C38" s="30">
        <f t="shared" si="10"/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</row>
    <row r="39" spans="1:13" s="12" customFormat="1">
      <c r="A39" s="29" t="s">
        <v>39</v>
      </c>
      <c r="B39" s="30">
        <v>0</v>
      </c>
      <c r="C39" s="30">
        <f t="shared" si="10"/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</row>
    <row r="40" spans="1:13" s="12" customFormat="1">
      <c r="A40" s="29" t="s">
        <v>40</v>
      </c>
      <c r="B40" s="30">
        <v>0</v>
      </c>
      <c r="C40" s="30">
        <f t="shared" si="10"/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</row>
    <row r="41" spans="1:13" s="12" customFormat="1">
      <c r="A41" s="29" t="s">
        <v>41</v>
      </c>
      <c r="B41" s="30">
        <v>0</v>
      </c>
      <c r="C41" s="30">
        <f t="shared" si="10"/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</row>
    <row r="42" spans="1:13" s="12" customFormat="1">
      <c r="A42" s="29" t="s">
        <v>42</v>
      </c>
      <c r="B42" s="30">
        <v>0</v>
      </c>
      <c r="C42" s="30">
        <f t="shared" si="10"/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</row>
    <row r="43" spans="1:13" s="12" customFormat="1">
      <c r="A43" s="29" t="s">
        <v>43</v>
      </c>
      <c r="B43" s="30">
        <v>0</v>
      </c>
      <c r="C43" s="30">
        <f t="shared" si="10"/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</row>
    <row r="44" spans="1:13" s="12" customFormat="1">
      <c r="A44" s="29" t="s">
        <v>44</v>
      </c>
      <c r="B44" s="30">
        <v>0</v>
      </c>
      <c r="C44" s="30">
        <f t="shared" si="10"/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</row>
    <row r="45" spans="1:13" s="12" customFormat="1">
      <c r="A45" s="24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s="12" customFormat="1" ht="18.75" customHeight="1">
      <c r="A46" s="28"/>
      <c r="B46" s="16"/>
      <c r="C46" s="16"/>
      <c r="D46" s="16"/>
      <c r="E46" s="16"/>
      <c r="F46" s="17"/>
      <c r="G46" s="17"/>
      <c r="H46" s="17"/>
      <c r="I46" s="17"/>
      <c r="J46" s="17"/>
      <c r="K46" s="17"/>
      <c r="L46" s="17"/>
      <c r="M46" s="17"/>
    </row>
    <row r="47" spans="1:13" ht="33.75" customHeight="1">
      <c r="A47" s="111" t="s">
        <v>8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</row>
    <row r="48" spans="1:13" ht="42.75" customHeight="1">
      <c r="A48" s="112" t="s">
        <v>7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</row>
    <row r="49" spans="1:6">
      <c r="F49" s="19"/>
    </row>
    <row r="50" spans="1:6">
      <c r="F50" s="19"/>
    </row>
    <row r="51" spans="1:6">
      <c r="F51" s="19"/>
    </row>
    <row r="55" spans="1:6" s="15" customFormat="1">
      <c r="A55" s="13"/>
      <c r="B55" s="14"/>
      <c r="C55" s="14"/>
      <c r="D55" s="14"/>
      <c r="E55" s="14"/>
    </row>
    <row r="56" spans="1:6" s="15" customFormat="1">
      <c r="A56" s="13"/>
      <c r="B56" s="14"/>
      <c r="C56" s="14"/>
      <c r="D56" s="14"/>
      <c r="E56" s="14"/>
    </row>
    <row r="57" spans="1:6" s="15" customFormat="1">
      <c r="A57" s="13"/>
      <c r="B57" s="14"/>
      <c r="C57" s="14"/>
      <c r="D57" s="14"/>
      <c r="E57" s="14"/>
    </row>
    <row r="58" spans="1:6" s="15" customFormat="1">
      <c r="A58" s="13"/>
      <c r="B58" s="14"/>
      <c r="C58" s="14"/>
      <c r="D58" s="14"/>
      <c r="E58" s="14"/>
    </row>
    <row r="59" spans="1:6" s="15" customFormat="1">
      <c r="A59" s="13"/>
      <c r="B59" s="14"/>
      <c r="C59" s="14"/>
      <c r="D59" s="14"/>
      <c r="E59" s="14"/>
    </row>
    <row r="60" spans="1:6" s="15" customFormat="1">
      <c r="A60" s="13"/>
      <c r="B60" s="14"/>
      <c r="C60" s="14"/>
      <c r="D60" s="14"/>
      <c r="E60" s="14"/>
    </row>
    <row r="61" spans="1:6" s="15" customFormat="1">
      <c r="A61" s="13"/>
      <c r="B61" s="14"/>
      <c r="C61" s="14"/>
      <c r="D61" s="14"/>
      <c r="E61" s="14"/>
    </row>
    <row r="62" spans="1:6" s="15" customFormat="1">
      <c r="A62" s="13"/>
      <c r="B62" s="14"/>
      <c r="C62" s="14"/>
      <c r="D62" s="14"/>
      <c r="E62" s="14"/>
    </row>
    <row r="63" spans="1:6" s="15" customFormat="1">
      <c r="A63" s="13"/>
      <c r="B63" s="14"/>
      <c r="C63" s="14"/>
      <c r="D63" s="14"/>
      <c r="E63" s="14"/>
    </row>
    <row r="64" spans="1:6" s="15" customFormat="1">
      <c r="A64" s="13"/>
      <c r="B64" s="14"/>
      <c r="C64" s="14"/>
      <c r="D64" s="14"/>
      <c r="E64" s="14"/>
    </row>
    <row r="65" spans="1:5" s="15" customFormat="1">
      <c r="A65" s="13"/>
      <c r="B65" s="14"/>
      <c r="C65" s="14"/>
      <c r="D65" s="14"/>
      <c r="E65" s="14"/>
    </row>
    <row r="66" spans="1:5" s="15" customFormat="1">
      <c r="A66" s="13"/>
      <c r="B66" s="14"/>
      <c r="C66" s="14"/>
      <c r="D66" s="14"/>
      <c r="E66" s="14"/>
    </row>
    <row r="67" spans="1:5" s="15" customFormat="1">
      <c r="A67" s="13"/>
      <c r="B67" s="14"/>
      <c r="C67" s="14"/>
      <c r="D67" s="14"/>
      <c r="E67" s="14"/>
    </row>
    <row r="68" spans="1:5" s="15" customFormat="1">
      <c r="A68" s="13"/>
      <c r="B68" s="14"/>
      <c r="C68" s="14"/>
      <c r="D68" s="14"/>
      <c r="E68" s="14"/>
    </row>
    <row r="69" spans="1:5" s="15" customFormat="1">
      <c r="A69" s="13"/>
      <c r="B69" s="14"/>
      <c r="C69" s="14"/>
      <c r="D69" s="14"/>
      <c r="E69" s="14"/>
    </row>
    <row r="70" spans="1:5" s="15" customFormat="1">
      <c r="A70" s="13"/>
      <c r="B70" s="14"/>
      <c r="C70" s="14"/>
      <c r="D70" s="14"/>
      <c r="E70" s="14"/>
    </row>
    <row r="71" spans="1:5" s="15" customFormat="1">
      <c r="A71" s="13"/>
      <c r="B71" s="14"/>
      <c r="C71" s="14"/>
      <c r="D71" s="14"/>
      <c r="E71" s="14"/>
    </row>
    <row r="72" spans="1:5" s="15" customFormat="1">
      <c r="A72" s="13"/>
      <c r="B72" s="14"/>
      <c r="C72" s="14"/>
      <c r="D72" s="14"/>
      <c r="E72" s="14"/>
    </row>
    <row r="73" spans="1:5" s="15" customFormat="1">
      <c r="A73" s="13"/>
      <c r="B73" s="14"/>
      <c r="C73" s="14"/>
      <c r="D73" s="14"/>
      <c r="E73" s="14"/>
    </row>
    <row r="74" spans="1:5" s="15" customFormat="1">
      <c r="A74" s="13"/>
      <c r="B74" s="14"/>
      <c r="C74" s="14"/>
      <c r="D74" s="14"/>
      <c r="E74" s="14"/>
    </row>
    <row r="75" spans="1:5" s="15" customFormat="1">
      <c r="A75" s="13"/>
      <c r="B75" s="14"/>
      <c r="C75" s="14"/>
      <c r="D75" s="14"/>
      <c r="E75" s="14"/>
    </row>
    <row r="76" spans="1:5" s="15" customFormat="1">
      <c r="A76" s="13"/>
      <c r="B76" s="14"/>
      <c r="C76" s="14"/>
      <c r="D76" s="14"/>
      <c r="E76" s="14"/>
    </row>
    <row r="77" spans="1:5" s="15" customFormat="1">
      <c r="A77" s="13"/>
      <c r="B77" s="14"/>
      <c r="C77" s="14"/>
      <c r="D77" s="14"/>
      <c r="E77" s="14"/>
    </row>
    <row r="78" spans="1:5" s="15" customFormat="1">
      <c r="A78" s="13"/>
      <c r="B78" s="14"/>
      <c r="C78" s="14"/>
      <c r="D78" s="14"/>
      <c r="E78" s="14"/>
    </row>
    <row r="79" spans="1:5" s="15" customFormat="1">
      <c r="A79" s="13"/>
      <c r="B79" s="14"/>
      <c r="C79" s="14"/>
      <c r="D79" s="14"/>
      <c r="E79" s="14"/>
    </row>
    <row r="80" spans="1:5" s="15" customFormat="1">
      <c r="A80" s="13"/>
      <c r="B80" s="14"/>
      <c r="C80" s="14"/>
      <c r="D80" s="14"/>
      <c r="E80" s="14"/>
    </row>
    <row r="81" spans="1:5" s="15" customFormat="1">
      <c r="A81" s="13"/>
      <c r="B81" s="14"/>
      <c r="C81" s="14"/>
      <c r="D81" s="14"/>
      <c r="E81" s="14"/>
    </row>
    <row r="82" spans="1:5" s="15" customFormat="1">
      <c r="A82" s="13"/>
      <c r="B82" s="14"/>
      <c r="C82" s="14"/>
      <c r="D82" s="14"/>
      <c r="E82" s="14"/>
    </row>
    <row r="83" spans="1:5" s="15" customFormat="1">
      <c r="A83" s="13"/>
      <c r="B83" s="14"/>
      <c r="C83" s="14"/>
      <c r="D83" s="14"/>
      <c r="E83" s="14"/>
    </row>
    <row r="84" spans="1:5" s="15" customFormat="1">
      <c r="A84" s="13"/>
      <c r="B84" s="14"/>
      <c r="C84" s="14"/>
      <c r="D84" s="14"/>
      <c r="E84" s="14"/>
    </row>
  </sheetData>
  <mergeCells count="64">
    <mergeCell ref="A47:M47"/>
    <mergeCell ref="A48:M48"/>
    <mergeCell ref="A9:A10"/>
    <mergeCell ref="J9:M9"/>
    <mergeCell ref="F9:I9"/>
    <mergeCell ref="B9:E9"/>
    <mergeCell ref="G12:G13"/>
    <mergeCell ref="H12:H13"/>
    <mergeCell ref="G14:G15"/>
    <mergeCell ref="H14:H15"/>
    <mergeCell ref="G17:G18"/>
    <mergeCell ref="H17:H18"/>
    <mergeCell ref="G26:G27"/>
    <mergeCell ref="H26:H27"/>
    <mergeCell ref="H20:H21"/>
    <mergeCell ref="G22:G23"/>
    <mergeCell ref="H22:H23"/>
    <mergeCell ref="I24:I25"/>
    <mergeCell ref="I2:M4"/>
    <mergeCell ref="A7:M7"/>
    <mergeCell ref="I26:I27"/>
    <mergeCell ref="F12:F13"/>
    <mergeCell ref="F14:F15"/>
    <mergeCell ref="F17:F18"/>
    <mergeCell ref="F20:F21"/>
    <mergeCell ref="F22:F23"/>
    <mergeCell ref="F24:F25"/>
    <mergeCell ref="F26:F27"/>
    <mergeCell ref="I12:I13"/>
    <mergeCell ref="I14:I15"/>
    <mergeCell ref="I17:I18"/>
    <mergeCell ref="I20:I21"/>
    <mergeCell ref="I22:I23"/>
    <mergeCell ref="G24:G25"/>
    <mergeCell ref="H24:H25"/>
    <mergeCell ref="G20:G21"/>
    <mergeCell ref="C12:C13"/>
    <mergeCell ref="D12:D13"/>
    <mergeCell ref="E12:E13"/>
    <mergeCell ref="C14:C15"/>
    <mergeCell ref="D14:D15"/>
    <mergeCell ref="E14:E15"/>
    <mergeCell ref="C17:C18"/>
    <mergeCell ref="D17:D18"/>
    <mergeCell ref="E17:E18"/>
    <mergeCell ref="C20:C21"/>
    <mergeCell ref="D20:D21"/>
    <mergeCell ref="E20:E21"/>
    <mergeCell ref="C26:C27"/>
    <mergeCell ref="D26:D27"/>
    <mergeCell ref="E26:E27"/>
    <mergeCell ref="C22:C23"/>
    <mergeCell ref="D22:D23"/>
    <mergeCell ref="E22:E23"/>
    <mergeCell ref="C24:C25"/>
    <mergeCell ref="D24:D25"/>
    <mergeCell ref="E24:E25"/>
    <mergeCell ref="B24:B25"/>
    <mergeCell ref="B26:B27"/>
    <mergeCell ref="B12:B13"/>
    <mergeCell ref="B14:B15"/>
    <mergeCell ref="B17:B18"/>
    <mergeCell ref="B20:B21"/>
    <mergeCell ref="B22:B23"/>
  </mergeCells>
  <pageMargins left="0" right="0" top="0.23622047244094491" bottom="0.35433070866141736" header="0" footer="0"/>
  <pageSetup paperSize="9" scale="52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="70" zoomScaleNormal="70" workbookViewId="0">
      <selection activeCell="L5" sqref="L5"/>
    </sheetView>
  </sheetViews>
  <sheetFormatPr defaultColWidth="9.140625" defaultRowHeight="18.75"/>
  <cols>
    <col min="1" max="1" width="38.5703125" style="59" customWidth="1"/>
    <col min="2" max="2" width="22.140625" style="14" customWidth="1"/>
    <col min="3" max="3" width="18.7109375" style="14" customWidth="1"/>
    <col min="4" max="4" width="22" style="14" customWidth="1"/>
    <col min="5" max="6" width="18.7109375" style="14" customWidth="1"/>
    <col min="7" max="7" width="18.28515625" style="9" bestFit="1" customWidth="1"/>
    <col min="8" max="8" width="16.5703125" style="9" customWidth="1"/>
    <col min="9" max="10" width="18.5703125" style="9" customWidth="1"/>
    <col min="11" max="11" width="17.5703125" style="9" customWidth="1"/>
    <col min="12" max="12" width="16.28515625" style="9" customWidth="1"/>
    <col min="13" max="13" width="19.85546875" style="9" customWidth="1"/>
    <col min="14" max="16384" width="9.140625" style="9"/>
  </cols>
  <sheetData>
    <row r="1" spans="1:13" s="1" customFormat="1" ht="18">
      <c r="A1" s="21"/>
      <c r="B1" s="2"/>
      <c r="C1" s="2"/>
      <c r="D1" s="2"/>
      <c r="E1" s="2"/>
      <c r="F1" s="2"/>
      <c r="G1" s="107" t="s">
        <v>70</v>
      </c>
      <c r="H1" s="107"/>
      <c r="I1" s="107"/>
      <c r="J1" s="107"/>
      <c r="K1" s="107"/>
      <c r="L1" s="107"/>
      <c r="M1" s="107"/>
    </row>
    <row r="2" spans="1:13" s="7" customFormat="1" ht="15" customHeight="1">
      <c r="A2" s="22"/>
      <c r="B2" s="34"/>
      <c r="C2" s="34"/>
      <c r="D2" s="34"/>
      <c r="E2" s="34"/>
      <c r="F2" s="34"/>
      <c r="G2" s="107"/>
      <c r="H2" s="107"/>
      <c r="I2" s="107"/>
      <c r="J2" s="107"/>
      <c r="K2" s="107"/>
      <c r="L2" s="107"/>
      <c r="M2" s="107"/>
    </row>
    <row r="3" spans="1:13" s="7" customFormat="1" ht="15" customHeight="1">
      <c r="A3" s="22"/>
      <c r="B3" s="34"/>
      <c r="C3" s="34"/>
      <c r="D3" s="34"/>
      <c r="E3" s="35"/>
      <c r="F3" s="34"/>
      <c r="G3" s="107"/>
      <c r="H3" s="107"/>
      <c r="I3" s="107"/>
      <c r="J3" s="107"/>
      <c r="K3" s="107"/>
      <c r="L3" s="107"/>
      <c r="M3" s="107"/>
    </row>
    <row r="4" spans="1:13" s="1" customFormat="1" ht="20.25" customHeight="1">
      <c r="A4" s="36"/>
      <c r="B4" s="37"/>
      <c r="C4" s="37"/>
      <c r="D4" s="38"/>
      <c r="E4" s="37"/>
      <c r="F4" s="37"/>
      <c r="G4" s="107"/>
      <c r="H4" s="107"/>
      <c r="I4" s="107"/>
      <c r="J4" s="107"/>
      <c r="K4" s="107"/>
      <c r="L4" s="107"/>
      <c r="M4" s="107"/>
    </row>
    <row r="5" spans="1:13" s="1" customFormat="1" ht="20.25" customHeight="1">
      <c r="A5" s="36"/>
      <c r="B5" s="37"/>
      <c r="C5" s="37"/>
      <c r="D5" s="38"/>
      <c r="E5" s="37"/>
      <c r="F5" s="37"/>
      <c r="G5" s="33"/>
      <c r="H5" s="33"/>
      <c r="I5" s="33"/>
      <c r="J5" s="33"/>
      <c r="K5" s="33"/>
      <c r="L5" s="33"/>
      <c r="M5" s="33"/>
    </row>
    <row r="6" spans="1:13" s="1" customFormat="1" ht="20.25" customHeight="1">
      <c r="A6" s="36"/>
      <c r="B6" s="37"/>
      <c r="C6" s="37"/>
      <c r="D6" s="38"/>
      <c r="E6" s="37"/>
      <c r="F6" s="37"/>
      <c r="G6" s="33"/>
      <c r="H6" s="33"/>
      <c r="I6" s="33"/>
      <c r="J6" s="33"/>
      <c r="K6" s="33"/>
      <c r="L6" s="33"/>
      <c r="M6" s="33"/>
    </row>
    <row r="7" spans="1:13" s="7" customFormat="1" ht="39.75" customHeight="1">
      <c r="A7" s="108" t="s">
        <v>45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3" ht="21">
      <c r="A8" s="23"/>
      <c r="B8" s="39"/>
      <c r="C8" s="39"/>
      <c r="D8" s="39"/>
      <c r="E8" s="39"/>
      <c r="F8" s="39"/>
      <c r="G8" s="40"/>
      <c r="H8" s="40"/>
      <c r="I8" s="40"/>
      <c r="J8" s="40"/>
      <c r="K8" s="40"/>
      <c r="L8" s="40"/>
      <c r="M8" s="40"/>
    </row>
    <row r="9" spans="1:13" s="41" customFormat="1" ht="27" customHeight="1">
      <c r="A9" s="118" t="s">
        <v>46</v>
      </c>
      <c r="B9" s="115" t="s">
        <v>9</v>
      </c>
      <c r="C9" s="116"/>
      <c r="D9" s="116"/>
      <c r="E9" s="116"/>
      <c r="F9" s="119"/>
      <c r="G9" s="115" t="s">
        <v>4</v>
      </c>
      <c r="H9" s="116"/>
      <c r="I9" s="116"/>
      <c r="J9" s="119"/>
      <c r="K9" s="114" t="s">
        <v>5</v>
      </c>
      <c r="L9" s="114"/>
      <c r="M9" s="114"/>
    </row>
    <row r="10" spans="1:13" s="44" customFormat="1" ht="59.25" customHeight="1">
      <c r="A10" s="118"/>
      <c r="B10" s="42" t="s">
        <v>3</v>
      </c>
      <c r="C10" s="43" t="s">
        <v>0</v>
      </c>
      <c r="D10" s="43" t="s">
        <v>47</v>
      </c>
      <c r="E10" s="43" t="s">
        <v>2</v>
      </c>
      <c r="F10" s="43" t="s">
        <v>48</v>
      </c>
      <c r="G10" s="42" t="s">
        <v>3</v>
      </c>
      <c r="H10" s="43" t="s">
        <v>0</v>
      </c>
      <c r="I10" s="43" t="s">
        <v>1</v>
      </c>
      <c r="J10" s="43" t="s">
        <v>2</v>
      </c>
      <c r="K10" s="42" t="s">
        <v>3</v>
      </c>
      <c r="L10" s="43" t="s">
        <v>0</v>
      </c>
      <c r="M10" s="43" t="s">
        <v>1</v>
      </c>
    </row>
    <row r="11" spans="1:13" s="46" customFormat="1" ht="45.75" customHeight="1">
      <c r="A11" s="45" t="s">
        <v>49</v>
      </c>
      <c r="B11" s="100">
        <f>B12+B13+B14</f>
        <v>2694618.43</v>
      </c>
      <c r="C11" s="100">
        <f t="shared" ref="C11:E11" si="0">C12+C13+C14</f>
        <v>134730.93</v>
      </c>
      <c r="D11" s="100">
        <f t="shared" si="0"/>
        <v>358384.25000000006</v>
      </c>
      <c r="E11" s="100">
        <f t="shared" si="0"/>
        <v>2201503.25</v>
      </c>
      <c r="F11" s="100">
        <v>0</v>
      </c>
      <c r="G11" s="100">
        <f>G12+G13+G14</f>
        <v>2694618.43</v>
      </c>
      <c r="H11" s="100">
        <f t="shared" ref="H11:J11" si="1">H12+H13+H14</f>
        <v>134730.93</v>
      </c>
      <c r="I11" s="100">
        <f t="shared" si="1"/>
        <v>358384.25000000006</v>
      </c>
      <c r="J11" s="100">
        <f t="shared" si="1"/>
        <v>2201503.25</v>
      </c>
      <c r="K11" s="100">
        <v>0</v>
      </c>
      <c r="L11" s="100">
        <v>0</v>
      </c>
      <c r="M11" s="100">
        <v>0</v>
      </c>
    </row>
    <row r="12" spans="1:13" s="12" customFormat="1" ht="52.9" customHeight="1">
      <c r="A12" s="47" t="s">
        <v>50</v>
      </c>
      <c r="B12" s="49">
        <f>C12+D12+E12</f>
        <v>2694618.43</v>
      </c>
      <c r="C12" s="101">
        <f>H12</f>
        <v>134730.93</v>
      </c>
      <c r="D12" s="101">
        <v>358384.25000000006</v>
      </c>
      <c r="E12" s="101">
        <v>2201503.25</v>
      </c>
      <c r="F12" s="48">
        <v>0</v>
      </c>
      <c r="G12" s="49">
        <f>H12+I12+J12</f>
        <v>2694618.43</v>
      </c>
      <c r="H12" s="101">
        <v>134730.93</v>
      </c>
      <c r="I12" s="101">
        <v>358384.25000000006</v>
      </c>
      <c r="J12" s="101">
        <v>2201503.25</v>
      </c>
      <c r="K12" s="102">
        <v>0</v>
      </c>
      <c r="L12" s="50">
        <v>0</v>
      </c>
      <c r="M12" s="50">
        <v>0</v>
      </c>
    </row>
    <row r="13" spans="1:13" s="12" customFormat="1" ht="54.75">
      <c r="A13" s="47" t="s">
        <v>51</v>
      </c>
      <c r="B13" s="49">
        <f t="shared" ref="B13:B14" si="2">C13+D13+E13</f>
        <v>0</v>
      </c>
      <c r="C13" s="52">
        <v>0</v>
      </c>
      <c r="D13" s="52">
        <v>0</v>
      </c>
      <c r="E13" s="52">
        <v>0</v>
      </c>
      <c r="F13" s="51">
        <v>0</v>
      </c>
      <c r="G13" s="49">
        <f t="shared" ref="G13:G14" si="3">H13+I13+J13</f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</row>
    <row r="14" spans="1:13" s="12" customFormat="1" ht="36.75">
      <c r="A14" s="47" t="s">
        <v>52</v>
      </c>
      <c r="B14" s="49">
        <f t="shared" si="2"/>
        <v>0</v>
      </c>
      <c r="C14" s="52">
        <v>0</v>
      </c>
      <c r="D14" s="52">
        <v>0</v>
      </c>
      <c r="E14" s="52">
        <v>0</v>
      </c>
      <c r="F14" s="51">
        <v>0</v>
      </c>
      <c r="G14" s="53">
        <f t="shared" si="3"/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</row>
    <row r="15" spans="1:13" s="12" customFormat="1" ht="36.75">
      <c r="A15" s="47" t="s">
        <v>68</v>
      </c>
      <c r="B15" s="49">
        <f t="shared" ref="B15" si="4">C15+D15+E15</f>
        <v>0</v>
      </c>
      <c r="C15" s="52">
        <v>0</v>
      </c>
      <c r="D15" s="52">
        <v>0</v>
      </c>
      <c r="E15" s="52">
        <v>0</v>
      </c>
      <c r="F15" s="51">
        <v>0</v>
      </c>
      <c r="G15" s="53">
        <f t="shared" ref="G15" si="5">H15+I15+J15</f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</row>
    <row r="16" spans="1:13" ht="19.5">
      <c r="A16" s="54"/>
      <c r="B16" s="55"/>
      <c r="C16" s="55"/>
      <c r="D16" s="55"/>
      <c r="E16" s="55"/>
      <c r="F16" s="55"/>
      <c r="G16" s="56"/>
      <c r="H16" s="56"/>
      <c r="I16" s="56"/>
      <c r="J16" s="56"/>
      <c r="K16" s="56"/>
      <c r="L16" s="57"/>
      <c r="M16" s="58"/>
    </row>
    <row r="17" spans="1:13" ht="39" customHeight="1">
      <c r="A17" s="117" t="s">
        <v>8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</row>
    <row r="18" spans="1:13" ht="35.450000000000003" customHeight="1">
      <c r="A18" s="112" t="s">
        <v>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</row>
    <row r="19" spans="1:13">
      <c r="G19" s="19"/>
      <c r="H19" s="19"/>
      <c r="I19" s="19"/>
      <c r="J19" s="19"/>
      <c r="K19" s="60"/>
    </row>
    <row r="20" spans="1:13">
      <c r="G20" s="19"/>
      <c r="H20" s="19"/>
      <c r="I20" s="19"/>
      <c r="J20" s="19"/>
      <c r="K20" s="19"/>
    </row>
    <row r="21" spans="1:13">
      <c r="G21" s="60"/>
      <c r="H21" s="60"/>
      <c r="I21" s="19"/>
      <c r="J21" s="19"/>
      <c r="K21" s="19"/>
    </row>
    <row r="22" spans="1:13" s="15" customFormat="1">
      <c r="A22" s="59"/>
      <c r="B22" s="14"/>
      <c r="C22" s="14"/>
      <c r="D22" s="14"/>
      <c r="E22" s="14"/>
      <c r="F22" s="14"/>
      <c r="G22" s="19"/>
      <c r="H22" s="19"/>
      <c r="I22" s="19"/>
      <c r="J22" s="19"/>
      <c r="K22" s="19"/>
      <c r="L22" s="9"/>
      <c r="M22" s="9"/>
    </row>
    <row r="23" spans="1:13" s="15" customFormat="1">
      <c r="A23" s="59"/>
      <c r="B23" s="14"/>
      <c r="C23" s="14"/>
      <c r="D23" s="14"/>
      <c r="E23" s="14"/>
      <c r="F23" s="14"/>
      <c r="G23" s="61"/>
      <c r="H23" s="61"/>
      <c r="I23" s="61"/>
      <c r="J23" s="61"/>
      <c r="K23" s="61"/>
    </row>
    <row r="24" spans="1:13" s="15" customFormat="1">
      <c r="A24" s="59"/>
      <c r="B24" s="14"/>
      <c r="C24" s="14"/>
      <c r="D24" s="14"/>
      <c r="E24" s="14"/>
      <c r="F24" s="14"/>
      <c r="G24" s="61"/>
      <c r="H24" s="61"/>
      <c r="I24" s="61"/>
      <c r="J24" s="61"/>
      <c r="K24" s="61"/>
    </row>
    <row r="25" spans="1:13" s="15" customFormat="1">
      <c r="A25" s="59"/>
      <c r="B25" s="14"/>
      <c r="C25" s="14"/>
      <c r="D25" s="14"/>
      <c r="E25" s="14"/>
      <c r="F25" s="14"/>
      <c r="G25" s="61"/>
      <c r="H25" s="61"/>
      <c r="I25" s="61"/>
      <c r="J25" s="61"/>
      <c r="K25" s="61"/>
    </row>
    <row r="26" spans="1:13" s="15" customFormat="1">
      <c r="A26" s="59"/>
      <c r="B26" s="14"/>
      <c r="C26" s="14"/>
      <c r="D26" s="14"/>
      <c r="E26" s="14"/>
      <c r="F26" s="14"/>
      <c r="G26" s="61"/>
      <c r="H26" s="61"/>
      <c r="I26" s="61"/>
      <c r="J26" s="61"/>
      <c r="K26" s="61"/>
    </row>
    <row r="27" spans="1:13" s="15" customFormat="1">
      <c r="A27" s="59"/>
      <c r="B27" s="14"/>
      <c r="C27" s="14"/>
      <c r="D27" s="14"/>
      <c r="E27" s="14"/>
      <c r="F27" s="14"/>
      <c r="G27" s="61"/>
      <c r="H27" s="61"/>
      <c r="I27" s="61"/>
      <c r="J27" s="61"/>
      <c r="K27" s="61"/>
    </row>
    <row r="28" spans="1:13" s="15" customFormat="1">
      <c r="A28" s="59"/>
      <c r="B28" s="14"/>
      <c r="C28" s="14"/>
      <c r="D28" s="14"/>
      <c r="E28" s="14"/>
      <c r="F28" s="14"/>
      <c r="G28" s="61"/>
      <c r="H28" s="61"/>
      <c r="I28" s="61"/>
      <c r="J28" s="61"/>
      <c r="K28" s="61"/>
    </row>
    <row r="29" spans="1:13" s="15" customFormat="1">
      <c r="A29" s="59"/>
      <c r="B29" s="14"/>
      <c r="C29" s="14"/>
      <c r="D29" s="14"/>
      <c r="E29" s="14"/>
      <c r="F29" s="14"/>
      <c r="G29" s="61"/>
      <c r="H29" s="61"/>
      <c r="I29" s="61"/>
      <c r="J29" s="61"/>
      <c r="K29" s="61"/>
    </row>
    <row r="30" spans="1:13" s="15" customFormat="1">
      <c r="A30" s="59"/>
      <c r="B30" s="14"/>
      <c r="C30" s="14"/>
      <c r="D30" s="14"/>
      <c r="E30" s="14"/>
      <c r="F30" s="14"/>
      <c r="G30" s="61"/>
    </row>
    <row r="31" spans="1:13" s="15" customFormat="1">
      <c r="A31" s="59"/>
      <c r="B31" s="14"/>
      <c r="C31" s="14"/>
      <c r="D31" s="14"/>
      <c r="E31" s="14"/>
      <c r="F31" s="14"/>
      <c r="G31" s="61"/>
    </row>
    <row r="32" spans="1:13" s="15" customFormat="1">
      <c r="A32" s="59"/>
      <c r="B32" s="14"/>
      <c r="C32" s="14"/>
      <c r="D32" s="14"/>
      <c r="E32" s="14"/>
      <c r="F32" s="14"/>
      <c r="G32" s="61"/>
    </row>
    <row r="33" spans="1:6" s="15" customFormat="1">
      <c r="A33" s="59"/>
      <c r="B33" s="14"/>
      <c r="C33" s="14"/>
      <c r="D33" s="14"/>
      <c r="E33" s="14"/>
      <c r="F33" s="14"/>
    </row>
    <row r="34" spans="1:6" s="15" customFormat="1">
      <c r="A34" s="59"/>
      <c r="B34" s="14"/>
      <c r="C34" s="14"/>
      <c r="D34" s="14"/>
      <c r="E34" s="14"/>
      <c r="F34" s="14"/>
    </row>
    <row r="35" spans="1:6" s="15" customFormat="1">
      <c r="A35" s="59"/>
      <c r="B35" s="14"/>
      <c r="C35" s="14"/>
      <c r="D35" s="14"/>
      <c r="E35" s="14"/>
      <c r="F35" s="14"/>
    </row>
    <row r="36" spans="1:6" s="15" customFormat="1">
      <c r="A36" s="59"/>
      <c r="B36" s="14"/>
      <c r="C36" s="14"/>
      <c r="D36" s="14"/>
      <c r="E36" s="14"/>
      <c r="F36" s="14"/>
    </row>
    <row r="37" spans="1:6" s="15" customFormat="1">
      <c r="A37" s="59"/>
      <c r="B37" s="14"/>
      <c r="C37" s="14"/>
      <c r="D37" s="14"/>
      <c r="E37" s="14"/>
      <c r="F37" s="14"/>
    </row>
    <row r="38" spans="1:6" s="15" customFormat="1">
      <c r="A38" s="59"/>
      <c r="B38" s="14"/>
      <c r="C38" s="14"/>
      <c r="D38" s="14"/>
      <c r="E38" s="14"/>
      <c r="F38" s="14"/>
    </row>
    <row r="39" spans="1:6" s="15" customFormat="1">
      <c r="A39" s="59"/>
      <c r="B39" s="14"/>
      <c r="C39" s="14"/>
      <c r="D39" s="14"/>
      <c r="E39" s="14"/>
      <c r="F39" s="14"/>
    </row>
    <row r="40" spans="1:6" s="15" customFormat="1">
      <c r="A40" s="59"/>
      <c r="B40" s="14"/>
      <c r="C40" s="14"/>
      <c r="D40" s="14"/>
      <c r="E40" s="14"/>
      <c r="F40" s="14"/>
    </row>
    <row r="41" spans="1:6" s="15" customFormat="1">
      <c r="A41" s="59"/>
      <c r="B41" s="14"/>
      <c r="C41" s="14"/>
      <c r="D41" s="14"/>
      <c r="E41" s="14"/>
      <c r="F41" s="14"/>
    </row>
    <row r="42" spans="1:6" s="15" customFormat="1">
      <c r="A42" s="59"/>
      <c r="B42" s="14"/>
      <c r="C42" s="14"/>
      <c r="D42" s="14"/>
      <c r="E42" s="14"/>
      <c r="F42" s="14"/>
    </row>
    <row r="43" spans="1:6" s="15" customFormat="1">
      <c r="A43" s="59"/>
      <c r="B43" s="14"/>
      <c r="C43" s="14"/>
      <c r="D43" s="14"/>
      <c r="E43" s="14"/>
      <c r="F43" s="14"/>
    </row>
    <row r="44" spans="1:6" s="15" customFormat="1">
      <c r="A44" s="59"/>
      <c r="B44" s="14"/>
      <c r="C44" s="14"/>
      <c r="D44" s="14"/>
      <c r="E44" s="14"/>
      <c r="F44" s="14"/>
    </row>
    <row r="45" spans="1:6" s="15" customFormat="1">
      <c r="A45" s="59"/>
      <c r="B45" s="14"/>
      <c r="C45" s="14"/>
      <c r="D45" s="14"/>
      <c r="E45" s="14"/>
      <c r="F45" s="14"/>
    </row>
    <row r="46" spans="1:6" s="15" customFormat="1">
      <c r="A46" s="59"/>
      <c r="B46" s="14"/>
      <c r="C46" s="14"/>
      <c r="D46" s="14"/>
      <c r="E46" s="14"/>
      <c r="F46" s="14"/>
    </row>
    <row r="47" spans="1:6" s="15" customFormat="1">
      <c r="A47" s="59"/>
      <c r="B47" s="14"/>
      <c r="C47" s="14"/>
      <c r="D47" s="14"/>
      <c r="E47" s="14"/>
      <c r="F47" s="14"/>
    </row>
    <row r="48" spans="1:6" s="15" customFormat="1">
      <c r="A48" s="59"/>
      <c r="B48" s="14"/>
      <c r="C48" s="14"/>
      <c r="D48" s="14"/>
      <c r="E48" s="14"/>
      <c r="F48" s="14"/>
    </row>
    <row r="49" spans="1:13" s="15" customFormat="1">
      <c r="A49" s="59"/>
      <c r="B49" s="14"/>
      <c r="C49" s="14"/>
      <c r="D49" s="14"/>
      <c r="E49" s="14"/>
      <c r="F49" s="14"/>
    </row>
    <row r="50" spans="1:13" s="15" customFormat="1">
      <c r="A50" s="59"/>
      <c r="B50" s="14"/>
      <c r="C50" s="14"/>
      <c r="D50" s="14"/>
      <c r="E50" s="14"/>
      <c r="F50" s="14"/>
    </row>
    <row r="51" spans="1:13" s="15" customFormat="1">
      <c r="A51" s="59"/>
      <c r="B51" s="14"/>
      <c r="C51" s="14"/>
      <c r="D51" s="14"/>
      <c r="E51" s="14"/>
      <c r="F51" s="14"/>
    </row>
    <row r="52" spans="1:13">
      <c r="G52" s="15"/>
      <c r="H52" s="15"/>
      <c r="I52" s="15"/>
      <c r="J52" s="15"/>
      <c r="K52" s="15"/>
      <c r="L52" s="15"/>
      <c r="M52" s="15"/>
    </row>
  </sheetData>
  <mergeCells count="8">
    <mergeCell ref="A17:M17"/>
    <mergeCell ref="A18:M18"/>
    <mergeCell ref="G1:M4"/>
    <mergeCell ref="A7:M7"/>
    <mergeCell ref="A9:A10"/>
    <mergeCell ref="B9:F9"/>
    <mergeCell ref="G9:J9"/>
    <mergeCell ref="K9:M9"/>
  </mergeCells>
  <pageMargins left="0" right="0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9"/>
  <sheetViews>
    <sheetView tabSelected="1" zoomScale="70" zoomScaleNormal="70" workbookViewId="0">
      <selection sqref="A1:O18"/>
    </sheetView>
  </sheetViews>
  <sheetFormatPr defaultColWidth="9.140625" defaultRowHeight="15.75"/>
  <cols>
    <col min="1" max="1" width="30" style="62" customWidth="1"/>
    <col min="2" max="2" width="18.140625" style="63" customWidth="1"/>
    <col min="3" max="3" width="16.85546875" style="63" customWidth="1"/>
    <col min="4" max="4" width="16.5703125" style="63" customWidth="1"/>
    <col min="5" max="6" width="16.7109375" style="63" customWidth="1"/>
    <col min="7" max="9" width="16.140625" style="63" customWidth="1"/>
    <col min="10" max="10" width="16.5703125" style="63" customWidth="1"/>
    <col min="11" max="11" width="16.140625" style="63" customWidth="1"/>
    <col min="12" max="12" width="15.5703125" style="63" bestFit="1" customWidth="1"/>
    <col min="13" max="13" width="16.28515625" style="63" customWidth="1"/>
    <col min="14" max="14" width="16.7109375" style="63" customWidth="1"/>
    <col min="15" max="15" width="15.85546875" style="63" customWidth="1"/>
    <col min="16" max="16" width="17.7109375" style="63" customWidth="1"/>
    <col min="17" max="17" width="17" style="63" customWidth="1"/>
    <col min="18" max="18" width="16.42578125" style="63" customWidth="1"/>
    <col min="19" max="19" width="16.28515625" style="63" customWidth="1"/>
    <col min="20" max="20" width="12.7109375" style="63" bestFit="1" customWidth="1"/>
    <col min="21" max="16384" width="9.140625" style="63"/>
  </cols>
  <sheetData>
    <row r="2" spans="1:23">
      <c r="K2" s="107" t="s">
        <v>71</v>
      </c>
      <c r="L2" s="107"/>
      <c r="M2" s="107"/>
      <c r="N2" s="107"/>
      <c r="O2" s="107"/>
    </row>
    <row r="3" spans="1:23" s="65" customFormat="1" ht="15.75" customHeight="1">
      <c r="A3" s="64"/>
      <c r="C3" s="66"/>
      <c r="H3" s="66"/>
      <c r="K3" s="107"/>
      <c r="L3" s="107"/>
      <c r="M3" s="107"/>
      <c r="N3" s="107"/>
      <c r="O3" s="107"/>
    </row>
    <row r="4" spans="1:23" s="65" customFormat="1" ht="41.25" customHeight="1">
      <c r="A4" s="64"/>
      <c r="C4" s="66"/>
      <c r="H4" s="66"/>
      <c r="K4" s="107"/>
      <c r="L4" s="107"/>
      <c r="M4" s="107"/>
      <c r="N4" s="107"/>
      <c r="O4" s="107"/>
    </row>
    <row r="6" spans="1:23" s="68" customFormat="1" ht="20.25">
      <c r="A6" s="121" t="s">
        <v>53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67"/>
      <c r="Q6" s="67"/>
      <c r="R6" s="67"/>
      <c r="S6" s="67"/>
    </row>
    <row r="7" spans="1:23" s="68" customFormat="1" ht="18.75">
      <c r="A7" s="122" t="s">
        <v>54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69"/>
      <c r="Q7" s="69"/>
      <c r="R7" s="69"/>
      <c r="S7" s="69"/>
    </row>
    <row r="8" spans="1:23" ht="18.75">
      <c r="N8" s="123" t="s">
        <v>55</v>
      </c>
      <c r="O8" s="123"/>
    </row>
    <row r="9" spans="1:23" s="70" customFormat="1" ht="18">
      <c r="A9" s="124" t="s">
        <v>56</v>
      </c>
      <c r="B9" s="125" t="s">
        <v>57</v>
      </c>
      <c r="C9" s="126"/>
      <c r="D9" s="126"/>
      <c r="E9" s="126"/>
      <c r="F9" s="127"/>
      <c r="G9" s="128">
        <v>2023</v>
      </c>
      <c r="H9" s="129"/>
      <c r="I9" s="129"/>
      <c r="J9" s="130"/>
      <c r="K9" s="128" t="s">
        <v>58</v>
      </c>
      <c r="L9" s="129"/>
      <c r="M9" s="129"/>
      <c r="N9" s="129"/>
      <c r="O9" s="130"/>
    </row>
    <row r="10" spans="1:23" s="73" customFormat="1" ht="47.25">
      <c r="A10" s="124"/>
      <c r="B10" s="71" t="s">
        <v>3</v>
      </c>
      <c r="C10" s="71" t="s">
        <v>0</v>
      </c>
      <c r="D10" s="71" t="s">
        <v>1</v>
      </c>
      <c r="E10" s="71" t="s">
        <v>2</v>
      </c>
      <c r="F10" s="71" t="s">
        <v>48</v>
      </c>
      <c r="G10" s="72" t="s">
        <v>3</v>
      </c>
      <c r="H10" s="72" t="s">
        <v>59</v>
      </c>
      <c r="I10" s="72" t="s">
        <v>60</v>
      </c>
      <c r="J10" s="72" t="s">
        <v>61</v>
      </c>
      <c r="K10" s="72" t="s">
        <v>3</v>
      </c>
      <c r="L10" s="72" t="s">
        <v>0</v>
      </c>
      <c r="M10" s="72" t="s">
        <v>1</v>
      </c>
      <c r="N10" s="72" t="s">
        <v>2</v>
      </c>
      <c r="O10" s="72" t="s">
        <v>48</v>
      </c>
    </row>
    <row r="11" spans="1:23" s="79" customFormat="1" ht="36">
      <c r="A11" s="74" t="s">
        <v>62</v>
      </c>
      <c r="B11" s="75">
        <f>SUM(C11:F11)</f>
        <v>6051719.0200000005</v>
      </c>
      <c r="C11" s="75">
        <f t="shared" ref="C11:E12" si="0">H11+L11</f>
        <v>302585.95</v>
      </c>
      <c r="D11" s="75">
        <f t="shared" si="0"/>
        <v>804878.63</v>
      </c>
      <c r="E11" s="75">
        <f t="shared" si="0"/>
        <v>4944254.4400000004</v>
      </c>
      <c r="F11" s="75">
        <v>0</v>
      </c>
      <c r="G11" s="76">
        <f>H11+I11+J11</f>
        <v>6051719.0200000005</v>
      </c>
      <c r="H11" s="76">
        <f>'[1]прил 3 Двор.терр.'!H11</f>
        <v>302585.95</v>
      </c>
      <c r="I11" s="76">
        <f>'[1]прил 3 Двор.терр.'!I11</f>
        <v>804878.63</v>
      </c>
      <c r="J11" s="76">
        <f>'[1]прил 3 Двор.терр.'!J11</f>
        <v>4944254.4400000004</v>
      </c>
      <c r="K11" s="77">
        <f>L11+M11+N11+O11</f>
        <v>0</v>
      </c>
      <c r="L11" s="76">
        <v>0</v>
      </c>
      <c r="M11" s="78">
        <v>0</v>
      </c>
      <c r="N11" s="78">
        <v>0</v>
      </c>
      <c r="O11" s="78">
        <v>0</v>
      </c>
      <c r="W11" s="80"/>
    </row>
    <row r="12" spans="1:23" s="79" customFormat="1" ht="54">
      <c r="A12" s="74" t="s">
        <v>63</v>
      </c>
      <c r="B12" s="75">
        <f t="shared" ref="B12:B14" si="1">SUM(C12:F12)</f>
        <v>2694618.43</v>
      </c>
      <c r="C12" s="75">
        <f t="shared" si="0"/>
        <v>134730.93</v>
      </c>
      <c r="D12" s="75">
        <f t="shared" si="0"/>
        <v>358384.25000000006</v>
      </c>
      <c r="E12" s="75">
        <f t="shared" si="0"/>
        <v>2201503.25</v>
      </c>
      <c r="F12" s="75">
        <v>0</v>
      </c>
      <c r="G12" s="76">
        <f>H12+I12+J12</f>
        <v>2694618.43</v>
      </c>
      <c r="H12" s="77">
        <f>'прил 4 Обществ.терр'!H12</f>
        <v>134730.93</v>
      </c>
      <c r="I12" s="77">
        <f>'[1]прил 4 Общест.терр.'!I11</f>
        <v>358384.25000000006</v>
      </c>
      <c r="J12" s="77">
        <f>'[1]прил 4 Общест.терр.'!J11</f>
        <v>2201503.25</v>
      </c>
      <c r="K12" s="77">
        <v>0</v>
      </c>
      <c r="L12" s="76">
        <v>0</v>
      </c>
      <c r="M12" s="76">
        <v>0</v>
      </c>
      <c r="N12" s="76">
        <v>0</v>
      </c>
      <c r="O12" s="76">
        <v>0</v>
      </c>
      <c r="W12" s="80"/>
    </row>
    <row r="13" spans="1:23" s="83" customFormat="1" ht="18">
      <c r="A13" s="81" t="s">
        <v>64</v>
      </c>
      <c r="B13" s="75">
        <f t="shared" si="1"/>
        <v>0</v>
      </c>
      <c r="C13" s="75">
        <v>0</v>
      </c>
      <c r="D13" s="75">
        <v>0</v>
      </c>
      <c r="E13" s="75">
        <v>0</v>
      </c>
      <c r="F13" s="75">
        <v>0</v>
      </c>
      <c r="G13" s="82">
        <v>0</v>
      </c>
      <c r="H13" s="82">
        <v>0</v>
      </c>
      <c r="I13" s="82">
        <v>0</v>
      </c>
      <c r="J13" s="82">
        <v>0</v>
      </c>
      <c r="K13" s="82">
        <f>L13+M13+N13+O13</f>
        <v>0</v>
      </c>
      <c r="L13" s="76">
        <v>0</v>
      </c>
      <c r="M13" s="76">
        <v>0</v>
      </c>
      <c r="N13" s="76">
        <v>0</v>
      </c>
      <c r="O13" s="76">
        <v>0</v>
      </c>
      <c r="W13" s="84"/>
    </row>
    <row r="14" spans="1:23" s="79" customFormat="1" ht="90">
      <c r="A14" s="85" t="s">
        <v>65</v>
      </c>
      <c r="B14" s="75">
        <f t="shared" si="1"/>
        <v>0</v>
      </c>
      <c r="C14" s="75">
        <v>0</v>
      </c>
      <c r="D14" s="75">
        <v>0</v>
      </c>
      <c r="E14" s="75">
        <v>0</v>
      </c>
      <c r="F14" s="75">
        <v>0</v>
      </c>
      <c r="G14" s="77">
        <v>0</v>
      </c>
      <c r="H14" s="77">
        <v>0</v>
      </c>
      <c r="I14" s="77">
        <v>0</v>
      </c>
      <c r="J14" s="77">
        <v>0</v>
      </c>
      <c r="K14" s="76">
        <f>L14+M14+N14+O14</f>
        <v>0</v>
      </c>
      <c r="L14" s="76">
        <v>0</v>
      </c>
      <c r="M14" s="76">
        <v>0</v>
      </c>
      <c r="N14" s="76">
        <v>0</v>
      </c>
      <c r="O14" s="76">
        <v>0</v>
      </c>
      <c r="W14" s="80"/>
    </row>
    <row r="15" spans="1:23" s="73" customFormat="1">
      <c r="A15" s="72" t="s">
        <v>66</v>
      </c>
      <c r="B15" s="75">
        <f>SUM(C15:F15)</f>
        <v>8746337.4500000011</v>
      </c>
      <c r="C15" s="75">
        <f>SUM(C11:C14)</f>
        <v>437316.88</v>
      </c>
      <c r="D15" s="75">
        <f t="shared" ref="D15:F15" si="2">SUM(D11:D14)</f>
        <v>1163262.8800000001</v>
      </c>
      <c r="E15" s="75">
        <f t="shared" si="2"/>
        <v>7145757.6900000004</v>
      </c>
      <c r="F15" s="75">
        <f t="shared" si="2"/>
        <v>0</v>
      </c>
      <c r="G15" s="86">
        <f>SUM(G11:G14)</f>
        <v>8746337.4500000011</v>
      </c>
      <c r="H15" s="86">
        <f>SUM(H11:H14)</f>
        <v>437316.88</v>
      </c>
      <c r="I15" s="86">
        <f t="shared" ref="I15:J15" si="3">SUM(I11:I14)</f>
        <v>1163262.8800000001</v>
      </c>
      <c r="J15" s="86">
        <f t="shared" si="3"/>
        <v>7145757.6900000004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</row>
    <row r="16" spans="1:23" s="79" customFormat="1">
      <c r="B16" s="88"/>
      <c r="C16" s="89"/>
      <c r="D16" s="90"/>
      <c r="E16" s="90"/>
      <c r="F16" s="90"/>
      <c r="G16" s="91"/>
      <c r="H16" s="92"/>
      <c r="I16" s="93"/>
      <c r="J16" s="93"/>
      <c r="K16" s="91"/>
      <c r="L16" s="92"/>
      <c r="M16" s="93"/>
      <c r="N16" s="93"/>
      <c r="O16" s="91"/>
      <c r="P16" s="92"/>
      <c r="Q16" s="93"/>
      <c r="R16" s="93"/>
      <c r="S16" s="91"/>
    </row>
    <row r="17" spans="1:15" s="94" customFormat="1" ht="15">
      <c r="A17" s="120" t="s">
        <v>67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</row>
    <row r="19" spans="1:15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1:15">
      <c r="B20" s="95"/>
      <c r="D20" s="95"/>
      <c r="G20" s="95"/>
      <c r="H20" s="95"/>
      <c r="I20" s="95"/>
      <c r="J20" s="95"/>
    </row>
    <row r="21" spans="1:15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5">
      <c r="G22" s="95"/>
      <c r="H22" s="96"/>
      <c r="I22" s="96"/>
      <c r="J22" s="96"/>
    </row>
    <row r="23" spans="1:15">
      <c r="F23" s="97"/>
      <c r="G23" s="95"/>
      <c r="H23" s="95"/>
      <c r="I23" s="96"/>
      <c r="J23" s="96"/>
    </row>
    <row r="24" spans="1:15">
      <c r="F24" s="97"/>
      <c r="G24" s="95"/>
      <c r="H24" s="95"/>
      <c r="I24" s="96"/>
      <c r="J24" s="96"/>
    </row>
    <row r="25" spans="1:15">
      <c r="F25" s="97"/>
      <c r="G25" s="95"/>
      <c r="H25" s="95"/>
      <c r="I25" s="96"/>
      <c r="J25" s="96"/>
    </row>
    <row r="26" spans="1:15">
      <c r="F26" s="97"/>
      <c r="G26" s="95"/>
      <c r="H26" s="95"/>
      <c r="I26" s="95"/>
      <c r="J26" s="95"/>
    </row>
    <row r="27" spans="1:15">
      <c r="F27" s="97"/>
      <c r="G27" s="95"/>
      <c r="H27" s="95"/>
      <c r="I27" s="95"/>
      <c r="J27" s="95"/>
    </row>
    <row r="28" spans="1:15">
      <c r="F28" s="97"/>
    </row>
    <row r="29" spans="1:15">
      <c r="F29" s="97"/>
      <c r="G29" s="98"/>
      <c r="H29" s="98"/>
      <c r="I29" s="99"/>
      <c r="J29" s="99"/>
    </row>
  </sheetData>
  <mergeCells count="9">
    <mergeCell ref="A17:O17"/>
    <mergeCell ref="K2:O4"/>
    <mergeCell ref="A6:O6"/>
    <mergeCell ref="A7:O7"/>
    <mergeCell ref="N8:O8"/>
    <mergeCell ref="A9:A10"/>
    <mergeCell ref="B9:F9"/>
    <mergeCell ref="G9:J9"/>
    <mergeCell ref="K9:O9"/>
  </mergeCells>
  <pageMargins left="0.11811023622047245" right="0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 3 Двор.терр.</vt:lpstr>
      <vt:lpstr>прил 4 Обществ.терр</vt:lpstr>
      <vt:lpstr>прил 7 Объем финансир</vt:lpstr>
      <vt:lpstr>'прил 3 Двор.терр.'!Заголовки_для_печати</vt:lpstr>
      <vt:lpstr>'прил 3 Двор.терр.'!Область_печати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Sergievsk</cp:lastModifiedBy>
  <cp:lastPrinted>2023-10-12T09:10:39Z</cp:lastPrinted>
  <dcterms:created xsi:type="dcterms:W3CDTF">2017-03-28T07:50:10Z</dcterms:created>
  <dcterms:modified xsi:type="dcterms:W3CDTF">2023-10-12T09:10:59Z</dcterms:modified>
</cp:coreProperties>
</file>